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arcom\Documents\"/>
    </mc:Choice>
  </mc:AlternateContent>
  <xr:revisionPtr revIDLastSave="0" documentId="13_ncr:1_{EBEE4C21-EA29-4FE6-B323-36F9AE6F3883}" xr6:coauthVersionLast="45" xr6:coauthVersionMax="45" xr10:uidLastSave="{00000000-0000-0000-0000-000000000000}"/>
  <bookViews>
    <workbookView xWindow="-108" yWindow="-108" windowWidth="30936" windowHeight="16896" xr2:uid="{C310C653-9131-430C-9BF3-36B8F764319C}"/>
  </bookViews>
  <sheets>
    <sheet name="年度行銷預算表" sheetId="1" r:id="rId1"/>
    <sheet name="展覽活動預算表" sheetId="2" r:id="rId2"/>
    <sheet name="研討會活動預算表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3" l="1"/>
  <c r="B15" i="3"/>
  <c r="J61" i="1"/>
  <c r="J55" i="1"/>
  <c r="J56" i="1"/>
  <c r="J57" i="1"/>
  <c r="J58" i="1"/>
  <c r="J59" i="1"/>
  <c r="J60" i="1"/>
  <c r="J54" i="1"/>
  <c r="J53" i="1"/>
  <c r="I61" i="1"/>
  <c r="H61" i="1"/>
  <c r="I60" i="1"/>
  <c r="I59" i="1"/>
  <c r="I58" i="1"/>
  <c r="I57" i="1"/>
  <c r="I56" i="1"/>
  <c r="I55" i="1"/>
  <c r="I54" i="1"/>
  <c r="I53" i="1"/>
  <c r="H60" i="1"/>
  <c r="H59" i="1"/>
  <c r="H58" i="1"/>
  <c r="H57" i="1"/>
  <c r="H56" i="1"/>
  <c r="H55" i="1"/>
  <c r="H54" i="1"/>
  <c r="H53" i="1"/>
  <c r="AG32" i="1"/>
  <c r="AG22" i="1"/>
  <c r="AG20" i="1"/>
  <c r="AG9" i="1"/>
  <c r="AG8" i="1"/>
  <c r="AG30" i="1"/>
  <c r="AG11" i="1"/>
  <c r="AF46" i="1"/>
  <c r="AF45" i="1"/>
  <c r="AF42" i="1"/>
  <c r="AF41" i="1"/>
  <c r="AF40" i="1"/>
  <c r="AF39" i="1"/>
  <c r="AF38" i="1"/>
  <c r="AF37" i="1"/>
  <c r="AF36" i="1"/>
  <c r="AF33" i="1"/>
  <c r="AF32" i="1"/>
  <c r="AF31" i="1"/>
  <c r="AF28" i="1"/>
  <c r="AF27" i="1"/>
  <c r="AF24" i="1"/>
  <c r="AF23" i="1"/>
  <c r="AF22" i="1"/>
  <c r="AF21" i="1"/>
  <c r="AF20" i="1"/>
  <c r="AF19" i="1"/>
  <c r="AF16" i="1"/>
  <c r="AF13" i="1"/>
  <c r="AF12" i="1"/>
  <c r="AF9" i="1"/>
  <c r="AF8" i="1"/>
  <c r="AF7" i="1"/>
  <c r="AF6" i="1"/>
  <c r="AF44" i="1"/>
  <c r="AF35" i="1"/>
  <c r="AF30" i="1"/>
  <c r="AF26" i="1"/>
  <c r="AF18" i="1"/>
  <c r="AF15" i="1"/>
  <c r="AF11" i="1"/>
  <c r="AF5" i="1"/>
  <c r="AE33" i="1"/>
  <c r="AG33" i="1" s="1"/>
  <c r="AE32" i="1"/>
  <c r="AE31" i="1"/>
  <c r="AG31" i="1" s="1"/>
  <c r="AE28" i="1"/>
  <c r="AG28" i="1" s="1"/>
  <c r="AE27" i="1"/>
  <c r="AG27" i="1" s="1"/>
  <c r="AE24" i="1"/>
  <c r="AG24" i="1" s="1"/>
  <c r="AE23" i="1"/>
  <c r="AG23" i="1" s="1"/>
  <c r="AE22" i="1"/>
  <c r="AE21" i="1"/>
  <c r="AG21" i="1" s="1"/>
  <c r="AE20" i="1"/>
  <c r="AE19" i="1"/>
  <c r="AG19" i="1" s="1"/>
  <c r="AE16" i="1"/>
  <c r="AG16" i="1" s="1"/>
  <c r="AE13" i="1"/>
  <c r="AG13" i="1" s="1"/>
  <c r="AE30" i="1"/>
  <c r="AE26" i="1"/>
  <c r="AG26" i="1" s="1"/>
  <c r="AE18" i="1"/>
  <c r="AG18" i="1" s="1"/>
  <c r="AE15" i="1"/>
  <c r="AG15" i="1" s="1"/>
  <c r="AE11" i="1"/>
  <c r="AE12" i="1"/>
  <c r="AG12" i="1" s="1"/>
  <c r="AE8" i="1"/>
  <c r="AE9" i="1"/>
  <c r="AE7" i="1"/>
  <c r="AG7" i="1" s="1"/>
  <c r="AE6" i="1"/>
  <c r="AG6" i="1" s="1"/>
  <c r="AE5" i="1"/>
  <c r="AG5" i="1" s="1"/>
  <c r="H48" i="1"/>
  <c r="J48" i="1"/>
  <c r="L48" i="1"/>
  <c r="N48" i="1"/>
  <c r="P48" i="1"/>
  <c r="R48" i="1"/>
  <c r="T48" i="1"/>
  <c r="V48" i="1"/>
  <c r="X48" i="1"/>
  <c r="Z48" i="1"/>
  <c r="AB48" i="1"/>
  <c r="AC47" i="1"/>
  <c r="AC43" i="1"/>
  <c r="AC34" i="1"/>
  <c r="AC29" i="1"/>
  <c r="AC25" i="1"/>
  <c r="AC17" i="1"/>
  <c r="AC14" i="1"/>
  <c r="AC10" i="1"/>
  <c r="AC48" i="1" s="1"/>
  <c r="AG17" i="1" l="1"/>
  <c r="AF17" i="1"/>
  <c r="AF47" i="1"/>
  <c r="AG29" i="1"/>
  <c r="AG34" i="1"/>
  <c r="AG14" i="1"/>
  <c r="AG25" i="1"/>
  <c r="AF43" i="1"/>
  <c r="AF34" i="1"/>
  <c r="AF29" i="1"/>
  <c r="AF25" i="1"/>
  <c r="AF14" i="1"/>
  <c r="AF10" i="1"/>
  <c r="AG10" i="1"/>
  <c r="F13" i="2"/>
  <c r="F12" i="2"/>
  <c r="F11" i="2"/>
  <c r="F10" i="2"/>
  <c r="F8" i="2"/>
  <c r="F9" i="2"/>
  <c r="F7" i="2"/>
  <c r="F4" i="2" l="1"/>
  <c r="F3" i="2"/>
  <c r="F22" i="2" l="1"/>
  <c r="AD34" i="1"/>
  <c r="K34" i="1"/>
  <c r="M34" i="1"/>
  <c r="O34" i="1"/>
  <c r="Q34" i="1"/>
  <c r="S34" i="1"/>
  <c r="U34" i="1"/>
  <c r="W34" i="1"/>
  <c r="Y34" i="1"/>
  <c r="AA34" i="1"/>
  <c r="I34" i="1"/>
  <c r="G34" i="1"/>
  <c r="AE34" i="1" s="1"/>
  <c r="K10" i="1"/>
  <c r="M10" i="1"/>
  <c r="O10" i="1"/>
  <c r="Q10" i="1"/>
  <c r="S10" i="1"/>
  <c r="U10" i="1"/>
  <c r="W10" i="1"/>
  <c r="Y10" i="1"/>
  <c r="AA10" i="1"/>
  <c r="I10" i="1"/>
  <c r="G10" i="1"/>
  <c r="K25" i="1"/>
  <c r="M25" i="1"/>
  <c r="O25" i="1"/>
  <c r="Q25" i="1"/>
  <c r="S25" i="1"/>
  <c r="U25" i="1"/>
  <c r="W25" i="1"/>
  <c r="Y25" i="1"/>
  <c r="AA25" i="1"/>
  <c r="I25" i="1"/>
  <c r="G25" i="1"/>
  <c r="AA17" i="1"/>
  <c r="Y17" i="1"/>
  <c r="W17" i="1"/>
  <c r="U17" i="1"/>
  <c r="S17" i="1"/>
  <c r="Q17" i="1"/>
  <c r="O17" i="1"/>
  <c r="M17" i="1"/>
  <c r="K17" i="1"/>
  <c r="I17" i="1"/>
  <c r="G17" i="1"/>
  <c r="AA46" i="1"/>
  <c r="AE46" i="1" s="1"/>
  <c r="AG46" i="1" s="1"/>
  <c r="I45" i="1"/>
  <c r="AE45" i="1" s="1"/>
  <c r="AG45" i="1" s="1"/>
  <c r="I44" i="1"/>
  <c r="AE44" i="1" s="1"/>
  <c r="AG44" i="1" s="1"/>
  <c r="AG47" i="1" s="1"/>
  <c r="G36" i="1"/>
  <c r="AE36" i="1" s="1"/>
  <c r="AG36" i="1" s="1"/>
  <c r="I37" i="1"/>
  <c r="AE37" i="1" s="1"/>
  <c r="AG37" i="1" s="1"/>
  <c r="I38" i="1"/>
  <c r="AE38" i="1" s="1"/>
  <c r="AG38" i="1" s="1"/>
  <c r="I39" i="1"/>
  <c r="AE39" i="1" s="1"/>
  <c r="AG39" i="1" s="1"/>
  <c r="I40" i="1"/>
  <c r="AE40" i="1" s="1"/>
  <c r="AG40" i="1" s="1"/>
  <c r="K41" i="1"/>
  <c r="AE41" i="1" s="1"/>
  <c r="AG41" i="1" s="1"/>
  <c r="K42" i="1"/>
  <c r="AE42" i="1" s="1"/>
  <c r="AG42" i="1" s="1"/>
  <c r="G35" i="1"/>
  <c r="AE35" i="1" s="1"/>
  <c r="AG35" i="1" s="1"/>
  <c r="AD47" i="1"/>
  <c r="Y47" i="1"/>
  <c r="W47" i="1"/>
  <c r="U47" i="1"/>
  <c r="S47" i="1"/>
  <c r="Q47" i="1"/>
  <c r="O47" i="1"/>
  <c r="M47" i="1"/>
  <c r="K47" i="1"/>
  <c r="G47" i="1"/>
  <c r="AD43" i="1"/>
  <c r="AA43" i="1"/>
  <c r="Y43" i="1"/>
  <c r="W43" i="1"/>
  <c r="U43" i="1"/>
  <c r="S43" i="1"/>
  <c r="Q43" i="1"/>
  <c r="O43" i="1"/>
  <c r="M43" i="1"/>
  <c r="AD29" i="1"/>
  <c r="AA29" i="1"/>
  <c r="Y29" i="1"/>
  <c r="W29" i="1"/>
  <c r="U29" i="1"/>
  <c r="S29" i="1"/>
  <c r="Q29" i="1"/>
  <c r="O29" i="1"/>
  <c r="M29" i="1"/>
  <c r="K29" i="1"/>
  <c r="I29" i="1"/>
  <c r="G29" i="1"/>
  <c r="AA14" i="1"/>
  <c r="Y14" i="1"/>
  <c r="W14" i="1"/>
  <c r="U14" i="1"/>
  <c r="S14" i="1"/>
  <c r="Q14" i="1"/>
  <c r="O14" i="1"/>
  <c r="M14" i="1"/>
  <c r="K14" i="1"/>
  <c r="I14" i="1"/>
  <c r="G14" i="1"/>
  <c r="AE10" i="1" l="1"/>
  <c r="AE17" i="1"/>
  <c r="AG43" i="1"/>
  <c r="Y48" i="1"/>
  <c r="W48" i="1"/>
  <c r="U48" i="1"/>
  <c r="AE25" i="1"/>
  <c r="S48" i="1"/>
  <c r="AD48" i="1"/>
  <c r="AF48" i="1" s="1"/>
  <c r="Q48" i="1"/>
  <c r="AE29" i="1"/>
  <c r="O48" i="1"/>
  <c r="AE14" i="1"/>
  <c r="M48" i="1"/>
  <c r="K48" i="1"/>
  <c r="K43" i="1"/>
  <c r="I43" i="1"/>
  <c r="I48" i="1" s="1"/>
  <c r="AA47" i="1"/>
  <c r="AA48" i="1" s="1"/>
  <c r="I47" i="1"/>
  <c r="AE47" i="1" s="1"/>
  <c r="G43" i="1"/>
  <c r="AE43" i="1" s="1"/>
  <c r="G48" i="1" l="1"/>
  <c r="AE48" i="1"/>
  <c r="AG48" i="1" s="1"/>
</calcChain>
</file>

<file path=xl/sharedStrings.xml><?xml version="1.0" encoding="utf-8"?>
<sst xmlns="http://schemas.openxmlformats.org/spreadsheetml/2006/main" count="203" uniqueCount="160">
  <si>
    <t>Campaign 
Code</t>
    <phoneticPr fontId="3" type="noConversion"/>
  </si>
  <si>
    <t>Activity 
Code</t>
    <phoneticPr fontId="3" type="noConversion"/>
  </si>
  <si>
    <t>Item</t>
    <phoneticPr fontId="3" type="noConversion"/>
  </si>
  <si>
    <t>Quantity</t>
  </si>
  <si>
    <t>Q1</t>
    <phoneticPr fontId="3" type="noConversion"/>
  </si>
  <si>
    <t>Q2</t>
    <phoneticPr fontId="3" type="noConversion"/>
  </si>
  <si>
    <t>Q3</t>
    <phoneticPr fontId="3" type="noConversion"/>
  </si>
  <si>
    <t>Q4</t>
    <phoneticPr fontId="3" type="noConversion"/>
  </si>
  <si>
    <t>Total 
(NTD)</t>
    <phoneticPr fontId="2" type="noConversion"/>
  </si>
  <si>
    <t>Jan</t>
    <phoneticPr fontId="2" type="noConversion"/>
  </si>
  <si>
    <t>Feb</t>
    <phoneticPr fontId="2" type="noConversion"/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</si>
  <si>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</si>
  <si>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</si>
  <si>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</si>
  <si>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</si>
  <si>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</si>
  <si>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</si>
  <si>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</si>
  <si>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</si>
  <si>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</si>
  <si>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</si>
  <si>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Outsourcing (Design &amp; Translation)</t>
    <phoneticPr fontId="3" type="noConversion"/>
  </si>
  <si>
    <t>NTD</t>
    <phoneticPr fontId="2" type="noConversion"/>
  </si>
  <si>
    <t xml:space="preserve"> </t>
  </si>
  <si>
    <t>on-site seminar w/ partners</t>
    <phoneticPr fontId="2" type="noConversion"/>
  </si>
  <si>
    <t>Channel Co-op Marketing Total</t>
    <phoneticPr fontId="3" type="noConversion"/>
  </si>
  <si>
    <t>Physical Event (Trade Show / Seminar / Roadshow) Total</t>
    <phoneticPr fontId="3" type="noConversion"/>
  </si>
  <si>
    <t>Catalogue &amp; Printing Total</t>
    <phoneticPr fontId="3" type="noConversion"/>
  </si>
  <si>
    <t>MISC Total</t>
    <phoneticPr fontId="3" type="noConversion"/>
  </si>
  <si>
    <t>Monthly Budget</t>
    <phoneticPr fontId="3" type="noConversion"/>
  </si>
  <si>
    <t>Unit 
Price</t>
    <phoneticPr fontId="3" type="noConversion"/>
  </si>
  <si>
    <t>EDM - Smart Auto</t>
    <phoneticPr fontId="2" type="noConversion"/>
  </si>
  <si>
    <t>EDM - Pharma Times</t>
    <phoneticPr fontId="2" type="noConversion"/>
  </si>
  <si>
    <t>EDM - EETIMES</t>
    <phoneticPr fontId="2" type="noConversion"/>
  </si>
  <si>
    <t>e-Newsletter - EPM Magazine</t>
    <phoneticPr fontId="2" type="noConversion"/>
  </si>
  <si>
    <t>EDM - inVISION</t>
    <phoneticPr fontId="2" type="noConversion"/>
  </si>
  <si>
    <t>Catalog - Print Out for Event Use</t>
    <phoneticPr fontId="2" type="noConversion"/>
  </si>
  <si>
    <t xml:space="preserve">Catalog - Print Out for Sales </t>
    <phoneticPr fontId="2" type="noConversion"/>
  </si>
  <si>
    <t>Brochure A - Print Out for Event Use</t>
    <phoneticPr fontId="2" type="noConversion"/>
  </si>
  <si>
    <t>Brochure B - Print Out for Event Use</t>
    <phoneticPr fontId="2" type="noConversion"/>
  </si>
  <si>
    <t xml:space="preserve">Brochure B - Print Out for Sales </t>
    <phoneticPr fontId="2" type="noConversion"/>
  </si>
  <si>
    <t xml:space="preserve">Brochure A - Print Out for Sales </t>
    <phoneticPr fontId="2" type="noConversion"/>
  </si>
  <si>
    <t>Flyer - Print Out for Event Use</t>
    <phoneticPr fontId="2" type="noConversion"/>
  </si>
  <si>
    <t xml:space="preserve">Flyer - Print Out for Sales </t>
    <phoneticPr fontId="2" type="noConversion"/>
  </si>
  <si>
    <t>Annual Diary Design &amp; Produce</t>
    <phoneticPr fontId="2" type="noConversion"/>
  </si>
  <si>
    <t>Giveaway - for Sales Use</t>
    <phoneticPr fontId="2" type="noConversion"/>
  </si>
  <si>
    <t>Giveaway - for Event Use</t>
    <phoneticPr fontId="2" type="noConversion"/>
  </si>
  <si>
    <t>INTERPHEX (4/20-22)</t>
    <phoneticPr fontId="2" type="noConversion"/>
  </si>
  <si>
    <t>Pharma MES (7/19-21)</t>
    <phoneticPr fontId="2" type="noConversion"/>
  </si>
  <si>
    <t>ITS World Congress (Oct.)</t>
    <phoneticPr fontId="2" type="noConversion"/>
  </si>
  <si>
    <t>Pharma Form Singapore (Nov.)</t>
    <phoneticPr fontId="2" type="noConversion"/>
  </si>
  <si>
    <t>Website Banner - Pharma Tech</t>
    <phoneticPr fontId="2" type="noConversion"/>
  </si>
  <si>
    <t>Translation Fee</t>
    <phoneticPr fontId="2" type="noConversion"/>
  </si>
  <si>
    <t>Y20XX Marketing Annual Budget</t>
    <phoneticPr fontId="2" type="noConversion"/>
  </si>
  <si>
    <r>
      <t xml:space="preserve">Landing Page / EDM </t>
    </r>
    <r>
      <rPr>
        <sz val="14"/>
        <color rgb="FF000000"/>
        <rFont val="Roboto"/>
      </rPr>
      <t>Design</t>
    </r>
    <phoneticPr fontId="2" type="noConversion"/>
  </si>
  <si>
    <t>Digital Advertisements Total</t>
    <phoneticPr fontId="3" type="noConversion"/>
  </si>
  <si>
    <t>Print Advertisements Total</t>
    <phoneticPr fontId="3" type="noConversion"/>
  </si>
  <si>
    <t>EETIMES</t>
  </si>
  <si>
    <t>Pharma Times</t>
    <phoneticPr fontId="2" type="noConversion"/>
  </si>
  <si>
    <t>Smart Auto</t>
    <phoneticPr fontId="2" type="noConversion"/>
  </si>
  <si>
    <t>Associated Press</t>
    <phoneticPr fontId="2" type="noConversion"/>
  </si>
  <si>
    <t>Europa Press</t>
    <phoneticPr fontId="2" type="noConversion"/>
  </si>
  <si>
    <t>Public Relations Total</t>
    <phoneticPr fontId="3" type="noConversion"/>
  </si>
  <si>
    <t>Gatty - Image Gallery</t>
    <phoneticPr fontId="2" type="noConversion"/>
  </si>
  <si>
    <t>Package - DITIMES</t>
    <phoneticPr fontId="2" type="noConversion"/>
  </si>
  <si>
    <t>Rental (Venue / Booth)</t>
    <phoneticPr fontId="2" type="noConversion"/>
  </si>
  <si>
    <t>Design (Venue / Booth)</t>
    <phoneticPr fontId="2" type="noConversion"/>
  </si>
  <si>
    <t>Utility (Venue / Booth)</t>
    <phoneticPr fontId="2" type="noConversion"/>
  </si>
  <si>
    <t>Catalogue</t>
    <phoneticPr fontId="2" type="noConversion"/>
  </si>
  <si>
    <t>Freight Charge</t>
    <phoneticPr fontId="2" type="noConversion"/>
  </si>
  <si>
    <t>eAdvertisements / Webside Ad.</t>
    <phoneticPr fontId="2" type="noConversion"/>
  </si>
  <si>
    <t>Miscellaneous / Others</t>
  </si>
  <si>
    <t>Marketing Exp. Total</t>
    <phoneticPr fontId="2" type="noConversion"/>
  </si>
  <si>
    <t>Giveaway</t>
    <phoneticPr fontId="2" type="noConversion"/>
  </si>
  <si>
    <t>Poster / Banner Design</t>
    <phoneticPr fontId="2" type="noConversion"/>
  </si>
  <si>
    <t>Internet</t>
    <phoneticPr fontId="2" type="noConversion"/>
  </si>
  <si>
    <t>Print Ad.</t>
    <phoneticPr fontId="2" type="noConversion"/>
  </si>
  <si>
    <t>Show Girl</t>
    <phoneticPr fontId="2" type="noConversion"/>
  </si>
  <si>
    <t>Balloon hanging fee</t>
    <phoneticPr fontId="2" type="noConversion"/>
  </si>
  <si>
    <t>Meals &amp; Water</t>
    <phoneticPr fontId="2" type="noConversion"/>
  </si>
  <si>
    <t>Travel / Transportation (Estimated)</t>
    <phoneticPr fontId="2" type="noConversion"/>
  </si>
  <si>
    <t>Brochure</t>
    <phoneticPr fontId="2" type="noConversion"/>
  </si>
  <si>
    <t>Flyer</t>
    <phoneticPr fontId="2" type="noConversion"/>
  </si>
  <si>
    <t>Bag</t>
    <phoneticPr fontId="2" type="noConversion"/>
  </si>
  <si>
    <t>5000*4*2</t>
    <phoneticPr fontId="2" type="noConversion"/>
  </si>
  <si>
    <t>Expense Item</t>
    <phoneticPr fontId="2" type="noConversion"/>
  </si>
  <si>
    <r>
      <rPr>
        <sz val="11"/>
        <color theme="1"/>
        <rFont val="微軟正黑體"/>
        <family val="2"/>
        <charset val="136"/>
      </rPr>
      <t>攤位淨地費</t>
    </r>
    <phoneticPr fontId="2" type="noConversion"/>
  </si>
  <si>
    <r>
      <rPr>
        <sz val="11"/>
        <color theme="1"/>
        <rFont val="微軟正黑體"/>
        <family val="2"/>
        <charset val="136"/>
      </rPr>
      <t>攤位設計費</t>
    </r>
    <phoneticPr fontId="2" type="noConversion"/>
  </si>
  <si>
    <r>
      <rPr>
        <sz val="11"/>
        <color theme="1"/>
        <rFont val="微軟正黑體"/>
        <family val="2"/>
        <charset val="136"/>
      </rPr>
      <t>每個</t>
    </r>
    <r>
      <rPr>
        <sz val="11"/>
        <color theme="1"/>
        <rFont val="Protipo Sb"/>
        <family val="3"/>
      </rPr>
      <t xml:space="preserve">Booth </t>
    </r>
    <r>
      <rPr>
        <sz val="11"/>
        <color theme="1"/>
        <rFont val="微軟正黑體"/>
        <family val="2"/>
        <charset val="136"/>
      </rPr>
      <t>抓</t>
    </r>
    <r>
      <rPr>
        <sz val="11"/>
        <color theme="1"/>
        <rFont val="Protipo Sb"/>
        <family val="3"/>
      </rPr>
      <t>10</t>
    </r>
    <r>
      <rPr>
        <sz val="11"/>
        <color theme="1"/>
        <rFont val="微軟正黑體"/>
        <family val="2"/>
        <charset val="136"/>
      </rPr>
      <t>萬</t>
    </r>
    <phoneticPr fontId="2" type="noConversion"/>
  </si>
  <si>
    <r>
      <rPr>
        <sz val="11"/>
        <color theme="1"/>
        <rFont val="微軟正黑體"/>
        <family val="2"/>
        <charset val="136"/>
      </rPr>
      <t>水電費</t>
    </r>
    <phoneticPr fontId="2" type="noConversion"/>
  </si>
  <si>
    <r>
      <rPr>
        <sz val="11"/>
        <color theme="1"/>
        <rFont val="微軟正黑體"/>
        <family val="2"/>
        <charset val="136"/>
      </rPr>
      <t>網路線費用</t>
    </r>
    <phoneticPr fontId="2" type="noConversion"/>
  </si>
  <si>
    <r>
      <rPr>
        <sz val="11"/>
        <color theme="1"/>
        <rFont val="微軟正黑體"/>
        <family val="2"/>
        <charset val="136"/>
      </rPr>
      <t>文宣品費用</t>
    </r>
    <phoneticPr fontId="2" type="noConversion"/>
  </si>
  <si>
    <r>
      <rPr>
        <sz val="11"/>
        <color theme="1"/>
        <rFont val="微軟正黑體"/>
        <family val="2"/>
        <charset val="136"/>
      </rPr>
      <t>看你展幾天、攤位規模多大，以及根據貴公司過往每天參觀人數等，綜合評估來抓數量</t>
    </r>
    <phoneticPr fontId="2" type="noConversion"/>
  </si>
  <si>
    <r>
      <rPr>
        <sz val="11"/>
        <color theme="1"/>
        <rFont val="微軟正黑體"/>
        <family val="2"/>
        <charset val="136"/>
      </rPr>
      <t>贈品費用</t>
    </r>
    <r>
      <rPr>
        <sz val="11"/>
        <color theme="1"/>
        <rFont val="Protipo Sb"/>
        <family val="3"/>
      </rPr>
      <t>-</t>
    </r>
    <r>
      <rPr>
        <sz val="11"/>
        <color theme="1"/>
        <rFont val="微軟正黑體"/>
        <family val="2"/>
        <charset val="136"/>
      </rPr>
      <t>提袋</t>
    </r>
    <phoneticPr fontId="2" type="noConversion"/>
  </si>
  <si>
    <r>
      <rPr>
        <sz val="11"/>
        <color theme="1"/>
        <rFont val="微軟正黑體"/>
        <family val="2"/>
        <charset val="136"/>
      </rPr>
      <t>贈品費用</t>
    </r>
    <r>
      <rPr>
        <sz val="11"/>
        <color theme="1"/>
        <rFont val="Protipo Sb"/>
        <family val="3"/>
      </rPr>
      <t>-</t>
    </r>
    <r>
      <rPr>
        <sz val="11"/>
        <color theme="1"/>
        <rFont val="微軟正黑體"/>
        <family val="2"/>
        <charset val="136"/>
      </rPr>
      <t>小禮品</t>
    </r>
    <phoneticPr fontId="2" type="noConversion"/>
  </si>
  <si>
    <r>
      <rPr>
        <sz val="11"/>
        <color theme="1"/>
        <rFont val="微軟正黑體"/>
        <family val="2"/>
        <charset val="136"/>
      </rPr>
      <t>贈品費用</t>
    </r>
    <r>
      <rPr>
        <sz val="11"/>
        <color theme="1"/>
        <rFont val="Protipo Sb"/>
        <family val="3"/>
      </rPr>
      <t>-VIP</t>
    </r>
    <r>
      <rPr>
        <sz val="11"/>
        <color theme="1"/>
        <rFont val="微軟正黑體"/>
        <family val="2"/>
        <charset val="136"/>
      </rPr>
      <t>客戶</t>
    </r>
    <r>
      <rPr>
        <sz val="11"/>
        <color theme="1"/>
        <rFont val="Protipo Sb"/>
        <family val="3"/>
      </rPr>
      <t>/</t>
    </r>
    <r>
      <rPr>
        <sz val="11"/>
        <color theme="1"/>
        <rFont val="微軟正黑體"/>
        <family val="2"/>
        <charset val="136"/>
      </rPr>
      <t>媒體</t>
    </r>
    <phoneticPr fontId="2" type="noConversion"/>
  </si>
  <si>
    <r>
      <rPr>
        <sz val="11"/>
        <color theme="1"/>
        <rFont val="微軟正黑體"/>
        <family val="2"/>
        <charset val="136"/>
      </rPr>
      <t>多備，以備不時之需</t>
    </r>
    <phoneticPr fontId="2" type="noConversion"/>
  </si>
  <si>
    <r>
      <rPr>
        <sz val="11"/>
        <color theme="1"/>
        <rFont val="微軟正黑體"/>
        <family val="2"/>
        <charset val="136"/>
      </rPr>
      <t>海報設計費</t>
    </r>
    <phoneticPr fontId="2" type="noConversion"/>
  </si>
  <si>
    <r>
      <rPr>
        <sz val="11"/>
        <color theme="1"/>
        <rFont val="微軟正黑體"/>
        <family val="2"/>
        <charset val="136"/>
      </rPr>
      <t>翻譯費</t>
    </r>
    <r>
      <rPr>
        <sz val="11"/>
        <color theme="1"/>
        <rFont val="Protipo Sb"/>
        <family val="3"/>
      </rPr>
      <t xml:space="preserve"> (</t>
    </r>
    <r>
      <rPr>
        <sz val="11"/>
        <color theme="1"/>
        <rFont val="微軟正黑體"/>
        <family val="2"/>
        <charset val="136"/>
      </rPr>
      <t>文宣品</t>
    </r>
    <r>
      <rPr>
        <sz val="11"/>
        <color theme="1"/>
        <rFont val="Protipo Sb"/>
        <family val="3"/>
      </rPr>
      <t>)</t>
    </r>
    <phoneticPr fontId="2" type="noConversion"/>
  </si>
  <si>
    <r>
      <rPr>
        <sz val="11"/>
        <color theme="1"/>
        <rFont val="微軟正黑體"/>
        <family val="2"/>
        <charset val="136"/>
      </rPr>
      <t>以字數計算</t>
    </r>
    <phoneticPr fontId="2" type="noConversion"/>
  </si>
  <si>
    <r>
      <rPr>
        <sz val="11"/>
        <color theme="1"/>
        <rFont val="微軟正黑體"/>
        <family val="2"/>
        <charset val="136"/>
      </rPr>
      <t>運費</t>
    </r>
    <phoneticPr fontId="2" type="noConversion"/>
  </si>
  <si>
    <r>
      <rPr>
        <sz val="11"/>
        <color theme="1"/>
        <rFont val="微軟正黑體"/>
        <family val="2"/>
        <charset val="136"/>
      </rPr>
      <t>國內</t>
    </r>
    <r>
      <rPr>
        <sz val="11"/>
        <color theme="1"/>
        <rFont val="Protipo Sb"/>
        <family val="3"/>
      </rPr>
      <t>+</t>
    </r>
    <r>
      <rPr>
        <sz val="11"/>
        <color theme="1"/>
        <rFont val="微軟正黑體"/>
        <family val="2"/>
        <charset val="136"/>
      </rPr>
      <t>海外運送費用，實際看你的貨量，以及要到哪裡參展</t>
    </r>
    <phoneticPr fontId="2" type="noConversion"/>
  </si>
  <si>
    <r>
      <rPr>
        <sz val="11"/>
        <color theme="1"/>
        <rFont val="微軟正黑體"/>
        <family val="2"/>
        <charset val="136"/>
      </rPr>
      <t>平面廣告費</t>
    </r>
    <phoneticPr fontId="2" type="noConversion"/>
  </si>
  <si>
    <r>
      <rPr>
        <sz val="11"/>
        <color theme="1"/>
        <rFont val="微軟正黑體"/>
        <family val="2"/>
        <charset val="136"/>
      </rPr>
      <t>大會手冊</t>
    </r>
    <r>
      <rPr>
        <sz val="11"/>
        <color theme="1"/>
        <rFont val="Protipo Sb"/>
        <family val="3"/>
      </rPr>
      <t xml:space="preserve"> / </t>
    </r>
    <r>
      <rPr>
        <sz val="11"/>
        <color theme="1"/>
        <rFont val="微軟正黑體"/>
        <family val="2"/>
        <charset val="136"/>
      </rPr>
      <t>摺頁</t>
    </r>
    <phoneticPr fontId="2" type="noConversion"/>
  </si>
  <si>
    <r>
      <rPr>
        <sz val="11"/>
        <color theme="1"/>
        <rFont val="微軟正黑體"/>
        <family val="2"/>
        <charset val="136"/>
      </rPr>
      <t>網路廣告費</t>
    </r>
    <phoneticPr fontId="2" type="noConversion"/>
  </si>
  <si>
    <r>
      <t xml:space="preserve">EDM, Banner, </t>
    </r>
    <r>
      <rPr>
        <sz val="11"/>
        <color theme="1"/>
        <rFont val="微軟正黑體"/>
        <family val="2"/>
        <charset val="136"/>
      </rPr>
      <t>三家媒體</t>
    </r>
    <phoneticPr fontId="2" type="noConversion"/>
  </si>
  <si>
    <r>
      <rPr>
        <sz val="11"/>
        <color theme="1"/>
        <rFont val="微軟正黑體"/>
        <family val="2"/>
        <charset val="136"/>
      </rPr>
      <t>展示人員費用</t>
    </r>
    <phoneticPr fontId="2" type="noConversion"/>
  </si>
  <si>
    <r>
      <t>5000/</t>
    </r>
    <r>
      <rPr>
        <sz val="11"/>
        <color theme="1"/>
        <rFont val="微軟正黑體"/>
        <family val="2"/>
        <charset val="136"/>
      </rPr>
      <t>天</t>
    </r>
    <r>
      <rPr>
        <sz val="11"/>
        <color theme="1"/>
        <rFont val="Protipo Sb"/>
        <family val="3"/>
      </rPr>
      <t>/</t>
    </r>
    <r>
      <rPr>
        <sz val="11"/>
        <color theme="1"/>
        <rFont val="微軟正黑體"/>
        <family val="2"/>
        <charset val="136"/>
      </rPr>
      <t>位</t>
    </r>
    <phoneticPr fontId="2" type="noConversion"/>
  </si>
  <si>
    <r>
      <rPr>
        <sz val="11"/>
        <color theme="1"/>
        <rFont val="微軟正黑體"/>
        <family val="2"/>
        <charset val="136"/>
      </rPr>
      <t>單純發</t>
    </r>
    <r>
      <rPr>
        <sz val="11"/>
        <color theme="1"/>
        <rFont val="Protipo Sb"/>
        <family val="3"/>
      </rPr>
      <t>DM</t>
    </r>
    <r>
      <rPr>
        <sz val="11"/>
        <color theme="1"/>
        <rFont val="微軟正黑體"/>
        <family val="2"/>
        <charset val="136"/>
      </rPr>
      <t>、填問卷的</t>
    </r>
    <r>
      <rPr>
        <sz val="11"/>
        <color theme="1"/>
        <rFont val="Protipo Sb"/>
        <family val="3"/>
      </rPr>
      <t>SG (</t>
    </r>
    <r>
      <rPr>
        <sz val="11"/>
        <color theme="1"/>
        <rFont val="微軟正黑體"/>
        <family val="2"/>
        <charset val="136"/>
      </rPr>
      <t>台灣一般</t>
    </r>
    <r>
      <rPr>
        <sz val="11"/>
        <color theme="1"/>
        <rFont val="Protipo Sb"/>
        <family val="3"/>
      </rPr>
      <t>SG</t>
    </r>
    <r>
      <rPr>
        <sz val="11"/>
        <color theme="1"/>
        <rFont val="微軟正黑體"/>
        <family val="2"/>
        <charset val="136"/>
      </rPr>
      <t>的行情價</t>
    </r>
    <r>
      <rPr>
        <sz val="11"/>
        <color theme="1"/>
        <rFont val="Protipo Sb"/>
        <family val="3"/>
      </rPr>
      <t>)</t>
    </r>
    <phoneticPr fontId="2" type="noConversion"/>
  </si>
  <si>
    <r>
      <rPr>
        <sz val="11"/>
        <color theme="1"/>
        <rFont val="微軟正黑體"/>
        <family val="2"/>
        <charset val="136"/>
      </rPr>
      <t>氣球懸掛費用</t>
    </r>
    <phoneticPr fontId="2" type="noConversion"/>
  </si>
  <si>
    <r>
      <rPr>
        <sz val="11"/>
        <color theme="1"/>
        <rFont val="微軟正黑體"/>
        <family val="2"/>
        <charset val="136"/>
      </rPr>
      <t>根據每個展的要求不同</t>
    </r>
    <phoneticPr fontId="2" type="noConversion"/>
  </si>
  <si>
    <r>
      <rPr>
        <sz val="11"/>
        <color theme="1"/>
        <rFont val="微軟正黑體"/>
        <family val="2"/>
        <charset val="136"/>
      </rPr>
      <t>工作人員餐費與飲用水</t>
    </r>
    <phoneticPr fontId="2" type="noConversion"/>
  </si>
  <si>
    <r>
      <rPr>
        <sz val="11"/>
        <color theme="1"/>
        <rFont val="微軟正黑體"/>
        <family val="2"/>
        <charset val="136"/>
      </rPr>
      <t>每天攤位內多少人站展</t>
    </r>
    <phoneticPr fontId="2" type="noConversion"/>
  </si>
  <si>
    <r>
      <rPr>
        <sz val="11"/>
        <color theme="1"/>
        <rFont val="微軟正黑體"/>
        <family val="2"/>
        <charset val="136"/>
      </rPr>
      <t>雜支</t>
    </r>
    <phoneticPr fontId="2" type="noConversion"/>
  </si>
  <si>
    <r>
      <rPr>
        <b/>
        <sz val="12"/>
        <color theme="0"/>
        <rFont val="微軟正黑體"/>
        <family val="2"/>
        <charset val="136"/>
      </rPr>
      <t>費用項目</t>
    </r>
    <phoneticPr fontId="2" type="noConversion"/>
  </si>
  <si>
    <r>
      <rPr>
        <b/>
        <sz val="12"/>
        <color theme="0"/>
        <rFont val="微軟正黑體"/>
        <family val="2"/>
        <charset val="136"/>
      </rPr>
      <t>預計單價</t>
    </r>
    <phoneticPr fontId="2" type="noConversion"/>
  </si>
  <si>
    <r>
      <rPr>
        <b/>
        <sz val="12"/>
        <color theme="0"/>
        <rFont val="微軟正黑體"/>
        <family val="2"/>
        <charset val="136"/>
      </rPr>
      <t>預計數量</t>
    </r>
    <phoneticPr fontId="2" type="noConversion"/>
  </si>
  <si>
    <r>
      <rPr>
        <b/>
        <sz val="12"/>
        <color theme="0"/>
        <rFont val="微軟正黑體"/>
        <family val="2"/>
        <charset val="136"/>
      </rPr>
      <t>備註</t>
    </r>
    <phoneticPr fontId="2" type="noConversion"/>
  </si>
  <si>
    <r>
      <rPr>
        <sz val="11"/>
        <color theme="1"/>
        <rFont val="微軟正黑體"/>
        <family val="3"/>
        <charset val="136"/>
      </rPr>
      <t>住宿</t>
    </r>
    <r>
      <rPr>
        <sz val="11"/>
        <color theme="1"/>
        <rFont val="Protipo Sb"/>
        <family val="3"/>
      </rPr>
      <t xml:space="preserve"> + </t>
    </r>
    <r>
      <rPr>
        <sz val="11"/>
        <color theme="1"/>
        <rFont val="微軟正黑體"/>
        <family val="3"/>
        <charset val="136"/>
      </rPr>
      <t>交通</t>
    </r>
    <phoneticPr fontId="2" type="noConversion"/>
  </si>
  <si>
    <t>?</t>
    <phoneticPr fontId="2" type="noConversion"/>
  </si>
  <si>
    <t>Freelance design work</t>
    <phoneticPr fontId="2" type="noConversion"/>
  </si>
  <si>
    <t>Freelance 3D work</t>
    <phoneticPr fontId="2" type="noConversion"/>
  </si>
  <si>
    <t>Budget</t>
  </si>
  <si>
    <t>Budget</t>
    <phoneticPr fontId="2" type="noConversion"/>
  </si>
  <si>
    <t xml:space="preserve">Total </t>
    <phoneticPr fontId="2" type="noConversion"/>
  </si>
  <si>
    <t>Amount Left</t>
  </si>
  <si>
    <t>Amount Left</t>
    <phoneticPr fontId="2" type="noConversion"/>
  </si>
  <si>
    <t>Actual</t>
  </si>
  <si>
    <t>Year-to-Date Summary</t>
  </si>
  <si>
    <t>Outsourcing (Design &amp; Translation)</t>
    <phoneticPr fontId="2" type="noConversion"/>
  </si>
  <si>
    <t>Print Advertisements Total</t>
    <phoneticPr fontId="2" type="noConversion"/>
  </si>
  <si>
    <t>Public Relations Total</t>
    <phoneticPr fontId="2" type="noConversion"/>
  </si>
  <si>
    <t>Digital Advertisements Total</t>
    <phoneticPr fontId="2" type="noConversion"/>
  </si>
  <si>
    <t>Channel Co-op Marketing Total</t>
    <phoneticPr fontId="2" type="noConversion"/>
  </si>
  <si>
    <t>Physical Event (Trade Show / Seminar / Roadshow) Total</t>
    <phoneticPr fontId="2" type="noConversion"/>
  </si>
  <si>
    <t>Catalogue &amp; Printing Total</t>
    <phoneticPr fontId="2" type="noConversion"/>
  </si>
  <si>
    <t>Total</t>
    <phoneticPr fontId="2" type="noConversion"/>
  </si>
  <si>
    <t>MISC Total</t>
    <phoneticPr fontId="2" type="noConversion"/>
  </si>
  <si>
    <t>Items</t>
    <phoneticPr fontId="2" type="noConversion"/>
  </si>
  <si>
    <t>Budget</t>
    <phoneticPr fontId="2" type="noConversion"/>
  </si>
  <si>
    <t>Expense</t>
    <phoneticPr fontId="31" type="noConversion"/>
  </si>
  <si>
    <t>Note</t>
    <phoneticPr fontId="2" type="noConversion"/>
  </si>
  <si>
    <r>
      <rPr>
        <sz val="14"/>
        <color theme="1"/>
        <rFont val="微軟正黑體"/>
        <family val="2"/>
        <charset val="136"/>
      </rPr>
      <t>場租</t>
    </r>
    <phoneticPr fontId="2" type="noConversion"/>
  </si>
  <si>
    <r>
      <rPr>
        <sz val="14"/>
        <color theme="1"/>
        <rFont val="微軟正黑體"/>
        <family val="2"/>
        <charset val="136"/>
      </rPr>
      <t>飯店場租費用</t>
    </r>
    <r>
      <rPr>
        <sz val="14"/>
        <color theme="1"/>
        <rFont val="Roboto"/>
      </rPr>
      <t xml:space="preserve"> (</t>
    </r>
    <r>
      <rPr>
        <sz val="14"/>
        <color theme="1"/>
        <rFont val="微軟正黑體"/>
        <family val="2"/>
        <charset val="136"/>
      </rPr>
      <t>整日會議</t>
    </r>
    <r>
      <rPr>
        <sz val="14"/>
        <color theme="1"/>
        <rFont val="Roboto"/>
      </rPr>
      <t xml:space="preserve"> + </t>
    </r>
    <r>
      <rPr>
        <sz val="14"/>
        <color theme="1"/>
        <rFont val="微軟正黑體"/>
        <family val="2"/>
        <charset val="136"/>
      </rPr>
      <t>前晚場佈</t>
    </r>
    <r>
      <rPr>
        <sz val="14"/>
        <color theme="1"/>
        <rFont val="Roboto"/>
      </rPr>
      <t xml:space="preserve">)
</t>
    </r>
    <r>
      <rPr>
        <sz val="14"/>
        <color theme="1"/>
        <rFont val="微軟正黑體"/>
        <family val="2"/>
        <charset val="136"/>
      </rPr>
      <t>飯店設備租賃</t>
    </r>
    <r>
      <rPr>
        <sz val="14"/>
        <color theme="1"/>
        <rFont val="Roboto"/>
      </rPr>
      <t xml:space="preserve"> (</t>
    </r>
    <r>
      <rPr>
        <sz val="14"/>
        <color theme="1"/>
        <rFont val="微軟正黑體"/>
        <family val="2"/>
        <charset val="136"/>
      </rPr>
      <t>投影機、麥克風、網路線、音源線</t>
    </r>
    <r>
      <rPr>
        <sz val="14"/>
        <color theme="1"/>
        <rFont val="Roboto"/>
      </rPr>
      <t>)</t>
    </r>
    <phoneticPr fontId="2" type="noConversion"/>
  </si>
  <si>
    <r>
      <rPr>
        <sz val="14"/>
        <color theme="1"/>
        <rFont val="微軟正黑體"/>
        <family val="2"/>
        <charset val="136"/>
      </rPr>
      <t>水電</t>
    </r>
    <r>
      <rPr>
        <sz val="14"/>
        <color theme="1"/>
        <rFont val="Roboto"/>
      </rPr>
      <t>/</t>
    </r>
    <r>
      <rPr>
        <sz val="14"/>
        <color theme="1"/>
        <rFont val="微軟正黑體"/>
        <family val="2"/>
        <charset val="136"/>
      </rPr>
      <t>大電</t>
    </r>
    <phoneticPr fontId="2" type="noConversion"/>
  </si>
  <si>
    <r>
      <rPr>
        <sz val="14"/>
        <color theme="1"/>
        <rFont val="微軟正黑體"/>
        <family val="2"/>
        <charset val="136"/>
      </rPr>
      <t>當您有動態展示機器，須於現場拉大電</t>
    </r>
    <phoneticPr fontId="2" type="noConversion"/>
  </si>
  <si>
    <r>
      <rPr>
        <sz val="14"/>
        <color theme="1"/>
        <rFont val="微軟正黑體"/>
        <family val="2"/>
        <charset val="136"/>
      </rPr>
      <t>型錄文宣品</t>
    </r>
    <phoneticPr fontId="2" type="noConversion"/>
  </si>
  <si>
    <r>
      <rPr>
        <sz val="14"/>
        <color theme="1"/>
        <rFont val="微軟正黑體"/>
        <family val="2"/>
        <charset val="136"/>
      </rPr>
      <t>贈品</t>
    </r>
    <phoneticPr fontId="2" type="noConversion"/>
  </si>
  <si>
    <r>
      <rPr>
        <sz val="14"/>
        <color theme="1"/>
        <rFont val="微軟正黑體"/>
        <family val="2"/>
        <charset val="136"/>
      </rPr>
      <t>運費</t>
    </r>
    <phoneticPr fontId="2" type="noConversion"/>
  </si>
  <si>
    <r>
      <rPr>
        <sz val="14"/>
        <color theme="1"/>
        <rFont val="微軟正黑體"/>
        <family val="2"/>
        <charset val="136"/>
      </rPr>
      <t>媒體廣宣</t>
    </r>
    <phoneticPr fontId="31" type="noConversion"/>
  </si>
  <si>
    <r>
      <rPr>
        <sz val="14"/>
        <color theme="1"/>
        <rFont val="微軟正黑體"/>
        <family val="2"/>
        <charset val="136"/>
      </rPr>
      <t>視覺設計費</t>
    </r>
    <phoneticPr fontId="2" type="noConversion"/>
  </si>
  <si>
    <r>
      <rPr>
        <sz val="14"/>
        <color theme="1"/>
        <rFont val="微軟正黑體"/>
        <family val="2"/>
        <charset val="136"/>
      </rPr>
      <t>含圖片授權費用</t>
    </r>
    <phoneticPr fontId="2" type="noConversion"/>
  </si>
  <si>
    <r>
      <rPr>
        <sz val="14"/>
        <color theme="1"/>
        <rFont val="微軟正黑體"/>
        <family val="2"/>
        <charset val="136"/>
      </rPr>
      <t>雙語主持人</t>
    </r>
    <phoneticPr fontId="2" type="noConversion"/>
  </si>
  <si>
    <r>
      <rPr>
        <sz val="14"/>
        <color theme="1"/>
        <rFont val="微軟正黑體"/>
        <family val="2"/>
        <charset val="136"/>
      </rPr>
      <t>行前電話通知委外承包</t>
    </r>
    <phoneticPr fontId="2" type="noConversion"/>
  </si>
  <si>
    <r>
      <rPr>
        <sz val="14"/>
        <color theme="1"/>
        <rFont val="微軟正黑體"/>
        <family val="2"/>
        <charset val="136"/>
      </rPr>
      <t>影視錄影</t>
    </r>
    <phoneticPr fontId="2" type="noConversion"/>
  </si>
  <si>
    <r>
      <rPr>
        <sz val="14"/>
        <color theme="1"/>
        <rFont val="微軟正黑體"/>
        <family val="2"/>
        <charset val="136"/>
      </rPr>
      <t>茶點</t>
    </r>
    <r>
      <rPr>
        <sz val="14"/>
        <color theme="1"/>
        <rFont val="Roboto"/>
      </rPr>
      <t xml:space="preserve"> + </t>
    </r>
    <r>
      <rPr>
        <sz val="14"/>
        <color theme="1"/>
        <rFont val="微軟正黑體"/>
        <family val="2"/>
        <charset val="136"/>
      </rPr>
      <t>午餐</t>
    </r>
    <phoneticPr fontId="31" type="noConversion"/>
  </si>
  <si>
    <r>
      <rPr>
        <sz val="14"/>
        <color theme="1"/>
        <rFont val="微軟正黑體"/>
        <family val="2"/>
        <charset val="136"/>
      </rPr>
      <t>便當</t>
    </r>
    <r>
      <rPr>
        <sz val="14"/>
        <color theme="1"/>
        <rFont val="Roboto"/>
      </rPr>
      <t>XXX</t>
    </r>
    <r>
      <rPr>
        <sz val="14"/>
        <color theme="1"/>
        <rFont val="微軟正黑體"/>
        <family val="2"/>
        <charset val="136"/>
      </rPr>
      <t>個、茶點</t>
    </r>
    <r>
      <rPr>
        <sz val="14"/>
        <color theme="1"/>
        <rFont val="Roboto"/>
      </rPr>
      <t>OOO</t>
    </r>
    <r>
      <rPr>
        <sz val="14"/>
        <color theme="1"/>
        <rFont val="微軟正黑體"/>
        <family val="2"/>
        <charset val="136"/>
      </rPr>
      <t xml:space="preserve">份、
</t>
    </r>
    <r>
      <rPr>
        <sz val="14"/>
        <color theme="1"/>
        <rFont val="Roboto"/>
      </rPr>
      <t xml:space="preserve">X </t>
    </r>
    <r>
      <rPr>
        <sz val="14"/>
        <color theme="1"/>
        <rFont val="微軟正黑體"/>
        <family val="2"/>
        <charset val="136"/>
      </rPr>
      <t>桶裝咖啡</t>
    </r>
    <r>
      <rPr>
        <sz val="14"/>
        <color theme="1"/>
        <rFont val="Roboto"/>
      </rPr>
      <t>/</t>
    </r>
    <r>
      <rPr>
        <sz val="14"/>
        <color theme="1"/>
        <rFont val="微軟正黑體"/>
        <family val="2"/>
        <charset val="136"/>
      </rPr>
      <t>茶</t>
    </r>
    <r>
      <rPr>
        <sz val="14"/>
        <color theme="1"/>
        <rFont val="Roboto"/>
      </rPr>
      <t xml:space="preserve"> (</t>
    </r>
    <r>
      <rPr>
        <sz val="14"/>
        <color theme="1"/>
        <rFont val="微軟正黑體"/>
        <family val="2"/>
        <charset val="136"/>
      </rPr>
      <t>分熱</t>
    </r>
    <r>
      <rPr>
        <sz val="14"/>
        <color theme="1"/>
        <rFont val="Roboto"/>
      </rPr>
      <t>/</t>
    </r>
    <r>
      <rPr>
        <sz val="14"/>
        <color theme="1"/>
        <rFont val="微軟正黑體"/>
        <family val="2"/>
        <charset val="136"/>
      </rPr>
      <t>冷桶</t>
    </r>
    <r>
      <rPr>
        <sz val="14"/>
        <color theme="1"/>
        <rFont val="Roboto"/>
      </rPr>
      <t>)</t>
    </r>
    <r>
      <rPr>
        <sz val="14"/>
        <color theme="1"/>
        <rFont val="微軟正黑體"/>
        <family val="2"/>
        <charset val="136"/>
      </rPr>
      <t>，並加上</t>
    </r>
    <r>
      <rPr>
        <sz val="14"/>
        <color theme="1"/>
        <rFont val="Roboto"/>
      </rPr>
      <t>10%</t>
    </r>
    <r>
      <rPr>
        <sz val="14"/>
        <color theme="1"/>
        <rFont val="微軟正黑體"/>
        <family val="2"/>
        <charset val="136"/>
      </rPr>
      <t>服務費</t>
    </r>
    <phoneticPr fontId="2" type="noConversion"/>
  </si>
  <si>
    <r>
      <rPr>
        <sz val="14"/>
        <color theme="1"/>
        <rFont val="微軟正黑體"/>
        <family val="2"/>
        <charset val="136"/>
      </rPr>
      <t>雜費</t>
    </r>
    <phoneticPr fontId="2" type="noConversion"/>
  </si>
  <si>
    <r>
      <rPr>
        <sz val="14"/>
        <color theme="1"/>
        <rFont val="微軟正黑體"/>
        <family val="2"/>
        <charset val="136"/>
      </rPr>
      <t>講義印製費</t>
    </r>
    <phoneticPr fontId="2" type="noConversion"/>
  </si>
  <si>
    <r>
      <rPr>
        <sz val="14"/>
        <color theme="1"/>
        <rFont val="微軟正黑體"/>
        <family val="2"/>
        <charset val="136"/>
      </rPr>
      <t>估計印製</t>
    </r>
    <r>
      <rPr>
        <sz val="14"/>
        <color theme="1"/>
        <rFont val="Roboto"/>
      </rPr>
      <t>250</t>
    </r>
    <r>
      <rPr>
        <sz val="14"/>
        <color theme="1"/>
        <rFont val="微軟正黑體"/>
        <family val="2"/>
        <charset val="136"/>
      </rPr>
      <t>份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</si>
</sst>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#,##0_);\(#,##0\)"/>
  </numFmts>
  <fonts count="3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ＭＳ Ｐゴシック"/>
      <family val="2"/>
      <charset val="128"/>
    </font>
    <font>
      <sz val="12"/>
      <color theme="1"/>
      <name val="Roboto"/>
    </font>
    <font>
      <b/>
      <sz val="12"/>
      <color theme="1"/>
      <name val="Roboto"/>
    </font>
    <font>
      <b/>
      <sz val="14"/>
      <name val="Roboto"/>
    </font>
    <font>
      <b/>
      <sz val="14"/>
      <color theme="1"/>
      <name val="Roboto"/>
    </font>
    <font>
      <b/>
      <sz val="14"/>
      <color theme="0"/>
      <name val="Roboto"/>
    </font>
    <font>
      <sz val="14"/>
      <color theme="1"/>
      <name val="Roboto"/>
    </font>
    <font>
      <sz val="14"/>
      <color indexed="8"/>
      <name val="Roboto"/>
    </font>
    <font>
      <sz val="14"/>
      <name val="Roboto"/>
    </font>
    <font>
      <sz val="14"/>
      <color rgb="FF000000"/>
      <name val="Roboto"/>
    </font>
    <font>
      <b/>
      <sz val="20"/>
      <color theme="1"/>
      <name val="Roboto"/>
    </font>
    <font>
      <sz val="12"/>
      <color theme="1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1"/>
      <name val="Protipo Sb"/>
      <family val="3"/>
    </font>
    <font>
      <sz val="12"/>
      <color theme="0"/>
      <name val="Protipo Sb"/>
      <family val="3"/>
    </font>
    <font>
      <sz val="11"/>
      <color theme="0"/>
      <name val="Protipo Sb"/>
      <family val="3"/>
    </font>
    <font>
      <b/>
      <sz val="11"/>
      <color theme="0"/>
      <name val="Protipo Sb"/>
      <family val="3"/>
    </font>
    <font>
      <sz val="11"/>
      <color theme="1"/>
      <name val="Protipo Sb"/>
      <family val="3"/>
    </font>
    <font>
      <b/>
      <sz val="11"/>
      <color theme="1"/>
      <name val="Protipo Sb"/>
      <family val="3"/>
    </font>
    <font>
      <b/>
      <sz val="12"/>
      <color theme="0"/>
      <name val="Protipo Sb"/>
      <family val="3"/>
    </font>
    <font>
      <b/>
      <sz val="12"/>
      <color theme="0"/>
      <name val="微軟正黑體"/>
      <family val="2"/>
      <charset val="136"/>
    </font>
    <font>
      <sz val="11"/>
      <color theme="1"/>
      <name val="微軟正黑體"/>
      <family val="3"/>
      <charset val="136"/>
    </font>
    <font>
      <sz val="11"/>
      <color theme="1"/>
      <name val="Protipo Sb"/>
      <family val="3"/>
      <charset val="136"/>
    </font>
    <font>
      <sz val="14"/>
      <color theme="1"/>
      <name val="新細明體"/>
      <family val="2"/>
      <charset val="136"/>
      <scheme val="minor"/>
    </font>
    <font>
      <b/>
      <sz val="14"/>
      <color theme="0"/>
      <name val="新細明體"/>
      <family val="2"/>
      <charset val="136"/>
      <scheme val="minor"/>
    </font>
    <font>
      <b/>
      <sz val="14"/>
      <color theme="0"/>
      <name val="Avenir Next Regular"/>
    </font>
    <font>
      <sz val="9"/>
      <name val="新細明體"/>
      <family val="3"/>
      <charset val="136"/>
      <scheme val="minor"/>
    </font>
    <font>
      <sz val="14"/>
      <color theme="1"/>
      <name val="微軟正黑體"/>
      <family val="2"/>
      <charset val="136"/>
    </font>
    <font>
      <sz val="14"/>
      <color theme="1"/>
      <name val="Roboto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E2E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EE5CE"/>
        <bgColor indexed="64"/>
      </patternFill>
    </fill>
    <fill>
      <patternFill patternType="solid">
        <fgColor theme="7" tint="-9.9978637043366805E-2"/>
        <bgColor indexed="64"/>
      </patternFill>
    </fill>
    <fill>
      <patternFill patternType="solid">
        <fgColor theme="1" tint="0.34998626667073579"/>
        <bgColor indexed="64"/>
      </patternFill>
    </fill>
  </fills>
  <borders count="11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/>
      </right>
      <top style="medium">
        <color theme="1" tint="4.9989318521683403E-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 tint="4.9989318521683403E-2"/>
      </top>
      <bottom style="thin">
        <color theme="0"/>
      </bottom>
      <diagonal/>
    </border>
    <border>
      <left style="thin">
        <color theme="0"/>
      </left>
      <right/>
      <top style="medium">
        <color theme="1" tint="4.9989318521683403E-2"/>
      </top>
      <bottom style="thin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0" tint="-0.14999847407452621"/>
      </top>
      <bottom/>
      <diagonal/>
    </border>
    <border>
      <left style="medium">
        <color theme="1" tint="4.9989318521683403E-2"/>
      </left>
      <right style="thin">
        <color theme="0" tint="-0.14999847407452621"/>
      </right>
      <top/>
      <bottom style="medium">
        <color theme="1" tint="4.9989318521683403E-2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medium">
        <color theme="1" tint="4.9989318521683403E-2"/>
      </bottom>
      <diagonal/>
    </border>
    <border>
      <left style="thin">
        <color theme="0" tint="-0.14999847407452621"/>
      </left>
      <right/>
      <top/>
      <bottom style="medium">
        <color theme="1" tint="4.9989318521683403E-2"/>
      </bottom>
      <diagonal/>
    </border>
    <border>
      <left style="medium">
        <color theme="1" tint="4.9989318521683403E-2"/>
      </left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thin">
        <color theme="0" tint="-0.14999847407452621"/>
      </bottom>
      <diagonal/>
    </border>
    <border>
      <left/>
      <right style="medium">
        <color theme="1" tint="4.9989318521683403E-2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/>
      <bottom style="thin">
        <color theme="0" tint="-0.14999847407452621"/>
      </bottom>
      <diagonal/>
    </border>
    <border>
      <left style="medium">
        <color theme="1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medium">
        <color theme="1"/>
      </right>
      <top style="medium">
        <color theme="1"/>
      </top>
      <bottom style="thin">
        <color theme="0"/>
      </bottom>
      <diagonal/>
    </border>
    <border>
      <left style="medium">
        <color theme="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1"/>
      </right>
      <top style="thin">
        <color theme="0"/>
      </top>
      <bottom/>
      <diagonal/>
    </border>
    <border>
      <left style="medium">
        <color theme="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medium">
        <color theme="1"/>
      </top>
      <bottom style="thin">
        <color theme="0" tint="-0.14999847407452621"/>
      </bottom>
      <diagonal/>
    </border>
    <border>
      <left style="medium">
        <color theme="1" tint="4.9989318521683403E-2"/>
      </left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theme="1"/>
      </top>
      <bottom style="thin">
        <color theme="0" tint="-0.14999847407452621"/>
      </bottom>
      <diagonal/>
    </border>
    <border>
      <left/>
      <right style="medium">
        <color theme="1" tint="4.9989318521683403E-2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medium">
        <color theme="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medium">
        <color theme="1"/>
      </bottom>
      <diagonal/>
    </border>
    <border>
      <left style="medium">
        <color theme="1" tint="4.9989318521683403E-2"/>
      </left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 tint="4.9989318521683403E-2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 tint="4.9989318521683403E-2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/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 style="medium">
        <color theme="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medium">
        <color theme="1"/>
      </bottom>
      <diagonal/>
    </border>
    <border>
      <left style="thin">
        <color theme="0" tint="-0.1499984740745262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 style="thin">
        <color theme="0" tint="-0.14999847407452621"/>
      </top>
      <bottom/>
      <diagonal/>
    </border>
    <border>
      <left style="medium">
        <color theme="1"/>
      </left>
      <right style="thin">
        <color theme="0" tint="-0.14999847407452621"/>
      </right>
      <top/>
      <bottom style="medium">
        <color theme="1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1" tint="4.9989318521683403E-2"/>
      </left>
      <right style="thin">
        <color theme="0"/>
      </right>
      <top style="thin">
        <color theme="0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 tint="4.9989318521683403E-2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medium">
        <color theme="1" tint="4.9989318521683403E-2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 tint="4.9989318521683403E-2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0.1499984740745262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/>
      <right style="thin">
        <color theme="0" tint="-0.14999847407452621"/>
      </right>
      <top/>
      <bottom style="medium">
        <color theme="1"/>
      </bottom>
      <diagonal/>
    </border>
    <border>
      <left style="medium">
        <color theme="1"/>
      </left>
      <right style="medium">
        <color theme="1" tint="4.9989318521683403E-2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3" tint="0.79998168889431442"/>
      </right>
      <top style="medium">
        <color theme="1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medium">
        <color theme="1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1"/>
      </right>
      <top style="medium">
        <color theme="1"/>
      </top>
      <bottom style="thin">
        <color theme="3" tint="0.79998168889431442"/>
      </bottom>
      <diagonal/>
    </border>
    <border>
      <left style="medium">
        <color theme="1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medium">
        <color theme="1"/>
      </right>
      <top style="thin">
        <color theme="3" tint="0.79998168889431442"/>
      </top>
      <bottom style="thin">
        <color theme="3" tint="0.79998168889431442"/>
      </bottom>
      <diagonal/>
    </border>
    <border>
      <left style="medium">
        <color theme="1"/>
      </left>
      <right style="thin">
        <color theme="3" tint="0.79998168889431442"/>
      </right>
      <top style="thin">
        <color theme="3" tint="0.79998168889431442"/>
      </top>
      <bottom style="medium">
        <color theme="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medium">
        <color theme="1"/>
      </bottom>
      <diagonal/>
    </border>
    <border>
      <left style="thin">
        <color theme="3" tint="0.79998168889431442"/>
      </left>
      <right style="medium">
        <color theme="1"/>
      </right>
      <top style="thin">
        <color theme="3" tint="0.79998168889431442"/>
      </top>
      <bottom style="medium">
        <color theme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>
      <alignment vertical="center"/>
    </xf>
  </cellStyleXfs>
  <cellXfs count="292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4" borderId="0" xfId="0" applyFont="1" applyFill="1">
      <alignment vertical="center"/>
    </xf>
    <xf numFmtId="0" fontId="6" fillId="4" borderId="0" xfId="0" applyFont="1" applyFill="1" applyAlignment="1">
      <alignment horizontal="center" vertical="center"/>
    </xf>
    <xf numFmtId="0" fontId="14" fillId="4" borderId="0" xfId="2" applyFont="1" applyFill="1">
      <alignment vertical="center"/>
    </xf>
    <xf numFmtId="0" fontId="6" fillId="4" borderId="0" xfId="2" applyFont="1" applyFill="1">
      <alignment vertical="center"/>
    </xf>
    <xf numFmtId="41" fontId="5" fillId="4" borderId="0" xfId="0" applyNumberFormat="1" applyFont="1" applyFill="1">
      <alignment vertical="center"/>
    </xf>
    <xf numFmtId="41" fontId="6" fillId="4" borderId="0" xfId="0" applyNumberFormat="1" applyFont="1" applyFill="1">
      <alignment vertical="center"/>
    </xf>
    <xf numFmtId="0" fontId="10" fillId="4" borderId="0" xfId="0" applyFont="1" applyFill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41" fontId="12" fillId="0" borderId="1" xfId="0" applyNumberFormat="1" applyFont="1" applyBorder="1" applyAlignment="1">
      <alignment horizontal="left" vertical="center"/>
    </xf>
    <xf numFmtId="41" fontId="12" fillId="0" borderId="1" xfId="0" applyNumberFormat="1" applyFont="1" applyBorder="1" applyAlignment="1">
      <alignment horizontal="center" vertical="center"/>
    </xf>
    <xf numFmtId="41" fontId="12" fillId="4" borderId="1" xfId="0" applyNumberFormat="1" applyFont="1" applyFill="1" applyBorder="1" applyAlignment="1">
      <alignment horizontal="left" vertical="center"/>
    </xf>
    <xf numFmtId="176" fontId="10" fillId="0" borderId="1" xfId="0" applyNumberFormat="1" applyFont="1" applyBorder="1">
      <alignment vertical="center"/>
    </xf>
    <xf numFmtId="176" fontId="12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1" fontId="10" fillId="0" borderId="4" xfId="0" applyNumberFormat="1" applyFont="1" applyBorder="1" applyAlignment="1">
      <alignment horizontal="left" vertical="center"/>
    </xf>
    <xf numFmtId="41" fontId="10" fillId="0" borderId="4" xfId="0" applyNumberFormat="1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41" fontId="8" fillId="5" borderId="12" xfId="0" applyNumberFormat="1" applyFont="1" applyFill="1" applyBorder="1" applyAlignment="1">
      <alignment horizontal="left" vertical="center"/>
    </xf>
    <xf numFmtId="41" fontId="8" fillId="5" borderId="14" xfId="0" applyNumberFormat="1" applyFont="1" applyFill="1" applyBorder="1" applyAlignment="1">
      <alignment horizontal="left" vertical="center"/>
    </xf>
    <xf numFmtId="41" fontId="9" fillId="3" borderId="18" xfId="0" applyNumberFormat="1" applyFont="1" applyFill="1" applyBorder="1" applyAlignment="1">
      <alignment horizontal="left" vertical="center"/>
    </xf>
    <xf numFmtId="176" fontId="13" fillId="0" borderId="9" xfId="0" applyNumberFormat="1" applyFont="1" applyBorder="1" applyAlignment="1">
      <alignment vertical="center" wrapText="1"/>
    </xf>
    <xf numFmtId="176" fontId="11" fillId="0" borderId="9" xfId="0" applyNumberFormat="1" applyFont="1" applyBorder="1" applyAlignment="1">
      <alignment vertical="center" wrapText="1"/>
    </xf>
    <xf numFmtId="176" fontId="11" fillId="0" borderId="8" xfId="0" applyNumberFormat="1" applyFont="1" applyBorder="1" applyAlignment="1">
      <alignment vertical="center" wrapText="1"/>
    </xf>
    <xf numFmtId="176" fontId="12" fillId="0" borderId="9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9" xfId="0" applyNumberFormat="1" applyFont="1" applyBorder="1" applyAlignment="1">
      <alignment vertical="center" wrapText="1"/>
    </xf>
    <xf numFmtId="0" fontId="12" fillId="0" borderId="9" xfId="0" applyFont="1" applyBorder="1">
      <alignment vertical="center"/>
    </xf>
    <xf numFmtId="41" fontId="10" fillId="0" borderId="2" xfId="0" applyNumberFormat="1" applyFont="1" applyBorder="1">
      <alignment vertical="center"/>
    </xf>
    <xf numFmtId="41" fontId="10" fillId="0" borderId="3" xfId="0" applyNumberFormat="1" applyFont="1" applyBorder="1">
      <alignment vertical="center"/>
    </xf>
    <xf numFmtId="41" fontId="12" fillId="0" borderId="2" xfId="0" applyNumberFormat="1" applyFont="1" applyBorder="1">
      <alignment vertical="center"/>
    </xf>
    <xf numFmtId="176" fontId="12" fillId="0" borderId="2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41" fontId="12" fillId="0" borderId="2" xfId="0" applyNumberFormat="1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 wrapText="1"/>
    </xf>
    <xf numFmtId="41" fontId="10" fillId="0" borderId="11" xfId="0" applyNumberFormat="1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5" fillId="4" borderId="0" xfId="0" applyFont="1" applyFill="1">
      <alignment vertical="center"/>
    </xf>
    <xf numFmtId="0" fontId="16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2" fillId="0" borderId="21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left" vertical="center" indent="1"/>
    </xf>
    <xf numFmtId="41" fontId="22" fillId="0" borderId="23" xfId="0" applyNumberFormat="1" applyFont="1" applyBorder="1" applyAlignment="1">
      <alignment horizontal="right" vertical="center"/>
    </xf>
    <xf numFmtId="0" fontId="22" fillId="0" borderId="22" xfId="0" applyFont="1" applyBorder="1">
      <alignment vertical="center"/>
    </xf>
    <xf numFmtId="0" fontId="22" fillId="0" borderId="22" xfId="0" applyFont="1" applyBorder="1" applyAlignment="1">
      <alignment vertical="center" wrapText="1"/>
    </xf>
    <xf numFmtId="0" fontId="20" fillId="6" borderId="21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41" fontId="20" fillId="6" borderId="23" xfId="0" applyNumberFormat="1" applyFont="1" applyFill="1" applyBorder="1" applyAlignment="1">
      <alignment horizontal="right" vertical="center"/>
    </xf>
    <xf numFmtId="0" fontId="20" fillId="6" borderId="22" xfId="0" applyFont="1" applyFill="1" applyBorder="1">
      <alignment vertical="center"/>
    </xf>
    <xf numFmtId="0" fontId="19" fillId="3" borderId="19" xfId="0" applyFont="1" applyFill="1" applyBorder="1" applyAlignment="1">
      <alignment horizontal="center" vertical="center"/>
    </xf>
    <xf numFmtId="0" fontId="24" fillId="3" borderId="24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left" vertical="center" indent="1"/>
    </xf>
    <xf numFmtId="0" fontId="22" fillId="7" borderId="23" xfId="0" applyFont="1" applyFill="1" applyBorder="1" applyAlignment="1">
      <alignment horizontal="left" vertical="center" indent="1"/>
    </xf>
    <xf numFmtId="41" fontId="22" fillId="7" borderId="23" xfId="0" applyNumberFormat="1" applyFont="1" applyFill="1" applyBorder="1" applyAlignment="1">
      <alignment horizontal="right" vertical="center"/>
    </xf>
    <xf numFmtId="0" fontId="22" fillId="7" borderId="22" xfId="0" applyFont="1" applyFill="1" applyBorder="1" applyAlignment="1">
      <alignment vertical="center" wrapText="1"/>
    </xf>
    <xf numFmtId="0" fontId="22" fillId="7" borderId="22" xfId="0" applyFont="1" applyFill="1" applyBorder="1">
      <alignment vertical="center"/>
    </xf>
    <xf numFmtId="0" fontId="22" fillId="8" borderId="21" xfId="0" applyFont="1" applyFill="1" applyBorder="1" applyAlignment="1">
      <alignment horizontal="left" vertical="center" indent="1"/>
    </xf>
    <xf numFmtId="0" fontId="22" fillId="8" borderId="23" xfId="0" applyFont="1" applyFill="1" applyBorder="1" applyAlignment="1">
      <alignment horizontal="left" vertical="center" indent="1"/>
    </xf>
    <xf numFmtId="41" fontId="22" fillId="8" borderId="23" xfId="0" applyNumberFormat="1" applyFont="1" applyFill="1" applyBorder="1" applyAlignment="1">
      <alignment horizontal="right" vertical="center"/>
    </xf>
    <xf numFmtId="0" fontId="22" fillId="8" borderId="22" xfId="0" applyFont="1" applyFill="1" applyBorder="1">
      <alignment vertical="center"/>
    </xf>
    <xf numFmtId="0" fontId="22" fillId="9" borderId="21" xfId="0" applyFont="1" applyFill="1" applyBorder="1" applyAlignment="1">
      <alignment horizontal="left" vertical="center" indent="1"/>
    </xf>
    <xf numFmtId="0" fontId="22" fillId="9" borderId="23" xfId="0" applyFont="1" applyFill="1" applyBorder="1" applyAlignment="1">
      <alignment horizontal="left" vertical="center" indent="1"/>
    </xf>
    <xf numFmtId="41" fontId="22" fillId="9" borderId="23" xfId="0" applyNumberFormat="1" applyFont="1" applyFill="1" applyBorder="1" applyAlignment="1">
      <alignment horizontal="right" vertical="center"/>
    </xf>
    <xf numFmtId="0" fontId="22" fillId="4" borderId="27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>
      <alignment horizontal="left" vertical="center" wrapText="1"/>
    </xf>
    <xf numFmtId="41" fontId="23" fillId="4" borderId="25" xfId="0" applyNumberFormat="1" applyFont="1" applyFill="1" applyBorder="1" applyAlignment="1">
      <alignment horizontal="center" vertical="center"/>
    </xf>
    <xf numFmtId="0" fontId="27" fillId="4" borderId="26" xfId="0" applyFont="1" applyFill="1" applyBorder="1">
      <alignment vertical="center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176" fontId="9" fillId="3" borderId="15" xfId="0" applyNumberFormat="1" applyFont="1" applyFill="1" applyBorder="1" applyAlignment="1">
      <alignment horizontal="center" vertical="center"/>
    </xf>
    <xf numFmtId="176" fontId="9" fillId="3" borderId="16" xfId="0" applyNumberFormat="1" applyFont="1" applyFill="1" applyBorder="1" applyAlignment="1">
      <alignment horizontal="center" vertical="center"/>
    </xf>
    <xf numFmtId="176" fontId="9" fillId="3" borderId="17" xfId="0" applyNumberFormat="1" applyFont="1" applyFill="1" applyBorder="1" applyAlignment="1">
      <alignment horizontal="center" vertical="center"/>
    </xf>
    <xf numFmtId="176" fontId="8" fillId="5" borderId="11" xfId="0" applyNumberFormat="1" applyFont="1" applyFill="1" applyBorder="1">
      <alignment vertical="center"/>
    </xf>
    <xf numFmtId="176" fontId="8" fillId="5" borderId="12" xfId="0" applyNumberFormat="1" applyFont="1" applyFill="1" applyBorder="1">
      <alignment vertical="center"/>
    </xf>
    <xf numFmtId="176" fontId="8" fillId="5" borderId="13" xfId="0" applyNumberFormat="1" applyFont="1" applyFill="1" applyBorder="1">
      <alignment vertical="center"/>
    </xf>
    <xf numFmtId="176" fontId="8" fillId="5" borderId="11" xfId="0" applyNumberFormat="1" applyFont="1" applyFill="1" applyBorder="1" applyAlignment="1">
      <alignment horizontal="center" vertical="center"/>
    </xf>
    <xf numFmtId="0" fontId="22" fillId="9" borderId="28" xfId="0" applyFont="1" applyFill="1" applyBorder="1" applyAlignment="1">
      <alignment vertical="center" wrapText="1"/>
    </xf>
    <xf numFmtId="0" fontId="22" fillId="9" borderId="29" xfId="0" applyFont="1" applyFill="1" applyBorder="1" applyAlignment="1">
      <alignment vertical="center" wrapText="1"/>
    </xf>
    <xf numFmtId="0" fontId="22" fillId="9" borderId="30" xfId="0" applyFont="1" applyFill="1" applyBorder="1" applyAlignment="1">
      <alignment vertical="center" wrapText="1"/>
    </xf>
    <xf numFmtId="41" fontId="10" fillId="0" borderId="33" xfId="0" applyNumberFormat="1" applyFont="1" applyBorder="1" applyAlignment="1">
      <alignment horizontal="left" vertical="center"/>
    </xf>
    <xf numFmtId="41" fontId="8" fillId="5" borderId="32" xfId="0" applyNumberFormat="1" applyFont="1" applyFill="1" applyBorder="1" applyAlignment="1">
      <alignment horizontal="left" vertical="center"/>
    </xf>
    <xf numFmtId="41" fontId="12" fillId="0" borderId="31" xfId="0" applyNumberFormat="1" applyFont="1" applyBorder="1" applyAlignment="1">
      <alignment horizontal="center" vertical="center"/>
    </xf>
    <xf numFmtId="41" fontId="12" fillId="0" borderId="31" xfId="0" applyNumberFormat="1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41" fontId="10" fillId="0" borderId="9" xfId="0" applyNumberFormat="1" applyFont="1" applyBorder="1" applyAlignment="1">
      <alignment horizontal="left" vertical="center"/>
    </xf>
    <xf numFmtId="41" fontId="8" fillId="5" borderId="13" xfId="0" applyNumberFormat="1" applyFont="1" applyFill="1" applyBorder="1" applyAlignment="1">
      <alignment horizontal="left" vertical="center"/>
    </xf>
    <xf numFmtId="41" fontId="12" fillId="0" borderId="9" xfId="0" applyNumberFormat="1" applyFont="1" applyBorder="1" applyAlignment="1">
      <alignment horizontal="center" vertical="center"/>
    </xf>
    <xf numFmtId="41" fontId="9" fillId="3" borderId="34" xfId="0" applyNumberFormat="1" applyFont="1" applyFill="1" applyBorder="1" applyAlignment="1">
      <alignment horizontal="left" vertical="center"/>
    </xf>
    <xf numFmtId="177" fontId="10" fillId="0" borderId="9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10" fillId="0" borderId="8" xfId="0" applyNumberFormat="1" applyFont="1" applyBorder="1" applyAlignment="1">
      <alignment horizontal="center" vertical="center"/>
    </xf>
    <xf numFmtId="176" fontId="8" fillId="5" borderId="13" xfId="0" applyNumberFormat="1" applyFont="1" applyFill="1" applyBorder="1" applyAlignment="1">
      <alignment horizontal="center" vertical="center"/>
    </xf>
    <xf numFmtId="41" fontId="12" fillId="0" borderId="9" xfId="0" applyNumberFormat="1" applyFont="1" applyBorder="1" applyAlignment="1">
      <alignment horizontal="left" vertical="center"/>
    </xf>
    <xf numFmtId="176" fontId="12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177" fontId="13" fillId="0" borderId="9" xfId="0" applyNumberFormat="1" applyFont="1" applyBorder="1" applyAlignment="1">
      <alignment horizontal="right" vertical="center" wrapText="1"/>
    </xf>
    <xf numFmtId="177" fontId="12" fillId="0" borderId="9" xfId="0" applyNumberFormat="1" applyFont="1" applyBorder="1" applyAlignment="1">
      <alignment horizontal="right" vertical="center"/>
    </xf>
    <xf numFmtId="0" fontId="9" fillId="3" borderId="35" xfId="0" applyFont="1" applyFill="1" applyBorder="1" applyAlignment="1">
      <alignment horizontal="center" vertical="center" wrapText="1"/>
    </xf>
    <xf numFmtId="41" fontId="10" fillId="0" borderId="37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horizontal="left" vertical="center"/>
    </xf>
    <xf numFmtId="0" fontId="10" fillId="0" borderId="37" xfId="0" applyFont="1" applyBorder="1">
      <alignment vertical="center"/>
    </xf>
    <xf numFmtId="41" fontId="12" fillId="0" borderId="37" xfId="0" applyNumberFormat="1" applyFont="1" applyBorder="1" applyAlignment="1">
      <alignment horizontal="left" vertical="center"/>
    </xf>
    <xf numFmtId="176" fontId="12" fillId="0" borderId="37" xfId="0" applyNumberFormat="1" applyFont="1" applyBorder="1" applyAlignment="1">
      <alignment horizontal="left" vertical="center"/>
    </xf>
    <xf numFmtId="176" fontId="10" fillId="0" borderId="37" xfId="0" applyNumberFormat="1" applyFont="1" applyBorder="1" applyAlignment="1">
      <alignment horizontal="left" vertical="center"/>
    </xf>
    <xf numFmtId="176" fontId="8" fillId="2" borderId="39" xfId="0" applyNumberFormat="1" applyFont="1" applyFill="1" applyBorder="1" applyAlignment="1">
      <alignment horizontal="center" vertical="center"/>
    </xf>
    <xf numFmtId="176" fontId="8" fillId="2" borderId="40" xfId="0" applyNumberFormat="1" applyFont="1" applyFill="1" applyBorder="1" applyAlignment="1">
      <alignment horizontal="center" vertical="center"/>
    </xf>
    <xf numFmtId="176" fontId="8" fillId="2" borderId="41" xfId="0" applyNumberFormat="1" applyFont="1" applyFill="1" applyBorder="1" applyAlignment="1">
      <alignment horizontal="center" vertical="center"/>
    </xf>
    <xf numFmtId="41" fontId="10" fillId="0" borderId="38" xfId="0" applyNumberFormat="1" applyFont="1" applyBorder="1" applyAlignment="1">
      <alignment horizontal="lef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76" fontId="13" fillId="0" borderId="47" xfId="0" applyNumberFormat="1" applyFont="1" applyBorder="1" applyAlignment="1">
      <alignment vertical="center" wrapText="1"/>
    </xf>
    <xf numFmtId="41" fontId="10" fillId="0" borderId="48" xfId="0" applyNumberFormat="1" applyFont="1" applyBorder="1">
      <alignment vertical="center"/>
    </xf>
    <xf numFmtId="177" fontId="10" fillId="0" borderId="47" xfId="0" applyNumberFormat="1" applyFont="1" applyBorder="1" applyAlignment="1">
      <alignment horizontal="center" vertical="center"/>
    </xf>
    <xf numFmtId="41" fontId="10" fillId="0" borderId="46" xfId="0" applyNumberFormat="1" applyFont="1" applyBorder="1" applyAlignment="1">
      <alignment horizontal="center" vertical="center"/>
    </xf>
    <xf numFmtId="41" fontId="8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6" fontId="8" fillId="5" borderId="53" xfId="0" applyNumberFormat="1" applyFont="1" applyFill="1" applyBorder="1">
      <alignment vertical="center"/>
    </xf>
    <xf numFmtId="176" fontId="8" fillId="5" borderId="54" xfId="0" applyNumberFormat="1" applyFont="1" applyFill="1" applyBorder="1">
      <alignment vertical="center"/>
    </xf>
    <xf numFmtId="176" fontId="8" fillId="5" borderId="55" xfId="0" applyNumberFormat="1" applyFont="1" applyFill="1" applyBorder="1">
      <alignment vertical="center"/>
    </xf>
    <xf numFmtId="176" fontId="8" fillId="5" borderId="56" xfId="0" applyNumberFormat="1" applyFont="1" applyFill="1" applyBorder="1" applyAlignment="1">
      <alignment horizontal="center" vertical="center"/>
    </xf>
    <xf numFmtId="176" fontId="8" fillId="5" borderId="55" xfId="0" applyNumberFormat="1" applyFont="1" applyFill="1" applyBorder="1" applyAlignment="1">
      <alignment horizontal="center" vertical="center"/>
    </xf>
    <xf numFmtId="41" fontId="8" fillId="5" borderId="54" xfId="0" applyNumberFormat="1" applyFont="1" applyFill="1" applyBorder="1" applyAlignment="1">
      <alignment horizontal="left" vertical="center"/>
    </xf>
    <xf numFmtId="41" fontId="8" fillId="5" borderId="57" xfId="0" applyNumberFormat="1" applyFont="1" applyFill="1" applyBorder="1" applyAlignment="1">
      <alignment horizontal="left" vertical="center"/>
    </xf>
    <xf numFmtId="41" fontId="8" fillId="5" borderId="58" xfId="0" applyNumberFormat="1" applyFont="1" applyFill="1" applyBorder="1" applyAlignment="1">
      <alignment horizontal="left" vertical="center"/>
    </xf>
    <xf numFmtId="41" fontId="8" fillId="5" borderId="59" xfId="0" applyNumberFormat="1" applyFont="1" applyFill="1" applyBorder="1" applyAlignment="1">
      <alignment horizontal="left" vertical="center"/>
    </xf>
    <xf numFmtId="41" fontId="8" fillId="5" borderId="60" xfId="0" applyNumberFormat="1" applyFont="1" applyFill="1" applyBorder="1" applyAlignment="1">
      <alignment horizontal="left" vertical="center"/>
    </xf>
    <xf numFmtId="41" fontId="8" fillId="5" borderId="61" xfId="0" applyNumberFormat="1" applyFont="1" applyFill="1" applyBorder="1" applyAlignment="1">
      <alignment horizontal="left" vertical="center"/>
    </xf>
    <xf numFmtId="176" fontId="11" fillId="0" borderId="47" xfId="0" applyNumberFormat="1" applyFont="1" applyBorder="1" applyAlignment="1">
      <alignment vertical="center" wrapText="1"/>
    </xf>
    <xf numFmtId="41" fontId="10" fillId="0" borderId="46" xfId="0" applyNumberFormat="1" applyFont="1" applyBorder="1" applyAlignment="1">
      <alignment horizontal="left" vertical="center"/>
    </xf>
    <xf numFmtId="0" fontId="10" fillId="0" borderId="46" xfId="0" applyFont="1" applyBorder="1">
      <alignment vertical="center"/>
    </xf>
    <xf numFmtId="41" fontId="10" fillId="0" borderId="49" xfId="0" applyNumberFormat="1" applyFont="1" applyBorder="1" applyAlignment="1">
      <alignment horizontal="left" vertical="center"/>
    </xf>
    <xf numFmtId="176" fontId="10" fillId="0" borderId="8" xfId="0" applyNumberFormat="1" applyFont="1" applyBorder="1">
      <alignment vertical="center"/>
    </xf>
    <xf numFmtId="176" fontId="12" fillId="0" borderId="3" xfId="0" applyNumberFormat="1" applyFont="1" applyBorder="1">
      <alignment vertical="center"/>
    </xf>
    <xf numFmtId="176" fontId="12" fillId="0" borderId="8" xfId="0" applyNumberFormat="1" applyFont="1" applyBorder="1" applyAlignment="1">
      <alignment horizontal="center" vertical="center"/>
    </xf>
    <xf numFmtId="176" fontId="10" fillId="0" borderId="4" xfId="0" applyNumberFormat="1" applyFont="1" applyBorder="1">
      <alignment vertical="center"/>
    </xf>
    <xf numFmtId="176" fontId="12" fillId="0" borderId="4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left" vertical="center"/>
    </xf>
    <xf numFmtId="176" fontId="12" fillId="0" borderId="38" xfId="0" applyNumberFormat="1" applyFont="1" applyBorder="1" applyAlignment="1">
      <alignment horizontal="left" vertical="center"/>
    </xf>
    <xf numFmtId="176" fontId="12" fillId="0" borderId="47" xfId="0" applyNumberFormat="1" applyFont="1" applyBorder="1">
      <alignment vertical="center"/>
    </xf>
    <xf numFmtId="41" fontId="12" fillId="0" borderId="48" xfId="0" applyNumberFormat="1" applyFont="1" applyBorder="1">
      <alignment vertical="center"/>
    </xf>
    <xf numFmtId="41" fontId="12" fillId="0" borderId="47" xfId="0" applyNumberFormat="1" applyFont="1" applyBorder="1" applyAlignment="1">
      <alignment horizontal="left" vertical="center"/>
    </xf>
    <xf numFmtId="41" fontId="12" fillId="0" borderId="46" xfId="0" applyNumberFormat="1" applyFont="1" applyBorder="1" applyAlignment="1">
      <alignment horizontal="center" vertical="center"/>
    </xf>
    <xf numFmtId="41" fontId="12" fillId="4" borderId="46" xfId="0" applyNumberFormat="1" applyFont="1" applyFill="1" applyBorder="1" applyAlignment="1">
      <alignment horizontal="left" vertical="center"/>
    </xf>
    <xf numFmtId="41" fontId="12" fillId="0" borderId="46" xfId="0" applyNumberFormat="1" applyFont="1" applyBorder="1" applyAlignment="1">
      <alignment horizontal="left" vertical="center"/>
    </xf>
    <xf numFmtId="41" fontId="12" fillId="0" borderId="49" xfId="0" applyNumberFormat="1" applyFont="1" applyBorder="1" applyAlignment="1">
      <alignment horizontal="left" vertical="center"/>
    </xf>
    <xf numFmtId="41" fontId="10" fillId="5" borderId="56" xfId="0" applyNumberFormat="1" applyFont="1" applyFill="1" applyBorder="1" applyAlignment="1">
      <alignment vertical="center" wrapText="1"/>
    </xf>
    <xf numFmtId="177" fontId="10" fillId="5" borderId="55" xfId="0" applyNumberFormat="1" applyFont="1" applyFill="1" applyBorder="1" applyAlignment="1">
      <alignment horizontal="center" vertical="center" wrapText="1"/>
    </xf>
    <xf numFmtId="0" fontId="12" fillId="0" borderId="47" xfId="0" applyFont="1" applyBorder="1">
      <alignment vertical="center"/>
    </xf>
    <xf numFmtId="41" fontId="12" fillId="0" borderId="48" xfId="0" applyNumberFormat="1" applyFont="1" applyBorder="1" applyAlignment="1">
      <alignment vertical="center" wrapText="1"/>
    </xf>
    <xf numFmtId="177" fontId="13" fillId="0" borderId="47" xfId="0" applyNumberFormat="1" applyFont="1" applyBorder="1" applyAlignment="1">
      <alignment horizontal="right" vertical="center" wrapText="1"/>
    </xf>
    <xf numFmtId="177" fontId="12" fillId="0" borderId="47" xfId="0" applyNumberFormat="1" applyFont="1" applyBorder="1" applyAlignment="1">
      <alignment horizontal="right" vertical="center"/>
    </xf>
    <xf numFmtId="176" fontId="8" fillId="2" borderId="62" xfId="0" applyNumberFormat="1" applyFont="1" applyFill="1" applyBorder="1" applyAlignment="1">
      <alignment horizontal="center" vertical="center"/>
    </xf>
    <xf numFmtId="41" fontId="10" fillId="0" borderId="64" xfId="0" applyNumberFormat="1" applyFont="1" applyBorder="1" applyAlignment="1">
      <alignment horizontal="center" vertical="center"/>
    </xf>
    <xf numFmtId="41" fontId="10" fillId="0" borderId="31" xfId="0" applyNumberFormat="1" applyFont="1" applyBorder="1" applyAlignment="1">
      <alignment horizontal="center" vertical="center"/>
    </xf>
    <xf numFmtId="41" fontId="8" fillId="5" borderId="65" xfId="0" applyNumberFormat="1" applyFont="1" applyFill="1" applyBorder="1" applyAlignment="1">
      <alignment horizontal="left" vertical="center"/>
    </xf>
    <xf numFmtId="41" fontId="10" fillId="0" borderId="64" xfId="0" applyNumberFormat="1" applyFont="1" applyBorder="1" applyAlignment="1">
      <alignment horizontal="left" vertical="center"/>
    </xf>
    <xf numFmtId="41" fontId="12" fillId="0" borderId="64" xfId="0" applyNumberFormat="1" applyFont="1" applyBorder="1" applyAlignment="1">
      <alignment horizontal="left" vertical="center"/>
    </xf>
    <xf numFmtId="176" fontId="12" fillId="0" borderId="33" xfId="0" applyNumberFormat="1" applyFont="1" applyBorder="1" applyAlignment="1">
      <alignment horizontal="left" vertical="center"/>
    </xf>
    <xf numFmtId="176" fontId="12" fillId="0" borderId="31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1" fontId="10" fillId="0" borderId="45" xfId="0" applyNumberFormat="1" applyFont="1" applyBorder="1" applyAlignment="1">
      <alignment horizontal="center" vertical="center"/>
    </xf>
    <xf numFmtId="41" fontId="10" fillId="0" borderId="66" xfId="0" applyNumberFormat="1" applyFont="1" applyBorder="1" applyAlignment="1">
      <alignment horizontal="center" vertical="center"/>
    </xf>
    <xf numFmtId="41" fontId="10" fillId="0" borderId="51" xfId="0" applyNumberFormat="1" applyFont="1" applyBorder="1" applyAlignment="1">
      <alignment horizontal="left" vertical="center"/>
    </xf>
    <xf numFmtId="41" fontId="10" fillId="0" borderId="67" xfId="0" applyNumberFormat="1" applyFont="1" applyBorder="1" applyAlignment="1">
      <alignment horizontal="center" vertical="center"/>
    </xf>
    <xf numFmtId="41" fontId="10" fillId="0" borderId="67" xfId="0" applyNumberFormat="1" applyFont="1" applyBorder="1" applyAlignment="1">
      <alignment horizontal="left" vertical="center"/>
    </xf>
    <xf numFmtId="41" fontId="8" fillId="5" borderId="53" xfId="0" applyNumberFormat="1" applyFont="1" applyFill="1" applyBorder="1" applyAlignment="1">
      <alignment horizontal="left" vertical="center"/>
    </xf>
    <xf numFmtId="41" fontId="8" fillId="5" borderId="68" xfId="0" applyNumberFormat="1" applyFont="1" applyFill="1" applyBorder="1" applyAlignment="1">
      <alignment horizontal="left" vertical="center"/>
    </xf>
    <xf numFmtId="41" fontId="10" fillId="0" borderId="69" xfId="0" applyNumberFormat="1" applyFont="1" applyBorder="1" applyAlignment="1">
      <alignment horizontal="left" vertical="center"/>
    </xf>
    <xf numFmtId="41" fontId="10" fillId="0" borderId="70" xfId="0" applyNumberFormat="1" applyFont="1" applyBorder="1" applyAlignment="1">
      <alignment horizontal="left" vertical="center"/>
    </xf>
    <xf numFmtId="41" fontId="8" fillId="5" borderId="52" xfId="0" applyNumberFormat="1" applyFont="1" applyFill="1" applyBorder="1" applyAlignment="1">
      <alignment horizontal="left" vertical="center"/>
    </xf>
    <xf numFmtId="41" fontId="8" fillId="5" borderId="71" xfId="0" applyNumberFormat="1" applyFont="1" applyFill="1" applyBorder="1" applyAlignment="1">
      <alignment horizontal="left" vertical="center"/>
    </xf>
    <xf numFmtId="41" fontId="10" fillId="0" borderId="45" xfId="0" applyNumberFormat="1" applyFont="1" applyBorder="1" applyAlignment="1">
      <alignment horizontal="left" vertical="center"/>
    </xf>
    <xf numFmtId="41" fontId="10" fillId="0" borderId="66" xfId="0" applyNumberFormat="1" applyFont="1" applyBorder="1" applyAlignment="1">
      <alignment horizontal="left" vertical="center"/>
    </xf>
    <xf numFmtId="41" fontId="12" fillId="0" borderId="45" xfId="0" applyNumberFormat="1" applyFont="1" applyBorder="1" applyAlignment="1">
      <alignment horizontal="center" vertical="center"/>
    </xf>
    <xf numFmtId="41" fontId="12" fillId="4" borderId="66" xfId="0" applyNumberFormat="1" applyFont="1" applyFill="1" applyBorder="1" applyAlignment="1">
      <alignment horizontal="left" vertical="center"/>
    </xf>
    <xf numFmtId="41" fontId="12" fillId="0" borderId="51" xfId="0" applyNumberFormat="1" applyFont="1" applyBorder="1" applyAlignment="1">
      <alignment horizontal="center" vertical="center"/>
    </xf>
    <xf numFmtId="41" fontId="12" fillId="4" borderId="67" xfId="0" applyNumberFormat="1" applyFont="1" applyFill="1" applyBorder="1" applyAlignment="1">
      <alignment horizontal="left" vertical="center"/>
    </xf>
    <xf numFmtId="176" fontId="10" fillId="0" borderId="69" xfId="0" applyNumberFormat="1" applyFont="1" applyBorder="1">
      <alignment vertical="center"/>
    </xf>
    <xf numFmtId="176" fontId="12" fillId="0" borderId="70" xfId="0" applyNumberFormat="1" applyFont="1" applyBorder="1" applyAlignment="1">
      <alignment horizontal="left" vertical="center"/>
    </xf>
    <xf numFmtId="176" fontId="12" fillId="0" borderId="51" xfId="0" applyNumberFormat="1" applyFont="1" applyBorder="1" applyAlignment="1">
      <alignment horizontal="left" vertical="center"/>
    </xf>
    <xf numFmtId="176" fontId="12" fillId="0" borderId="67" xfId="0" applyNumberFormat="1" applyFont="1" applyBorder="1" applyAlignment="1">
      <alignment horizontal="left" vertical="center"/>
    </xf>
    <xf numFmtId="176" fontId="10" fillId="0" borderId="51" xfId="0" applyNumberFormat="1" applyFont="1" applyBorder="1" applyAlignment="1">
      <alignment horizontal="left" vertical="center"/>
    </xf>
    <xf numFmtId="176" fontId="10" fillId="0" borderId="67" xfId="0" applyNumberFormat="1" applyFont="1" applyBorder="1">
      <alignment vertical="center"/>
    </xf>
    <xf numFmtId="0" fontId="10" fillId="0" borderId="66" xfId="0" applyFont="1" applyBorder="1">
      <alignment vertical="center"/>
    </xf>
    <xf numFmtId="41" fontId="12" fillId="0" borderId="45" xfId="0" applyNumberFormat="1" applyFont="1" applyBorder="1" applyAlignment="1">
      <alignment horizontal="left" vertical="center"/>
    </xf>
    <xf numFmtId="41" fontId="12" fillId="0" borderId="66" xfId="0" applyNumberFormat="1" applyFont="1" applyBorder="1" applyAlignment="1">
      <alignment horizontal="left" vertical="center"/>
    </xf>
    <xf numFmtId="41" fontId="12" fillId="0" borderId="51" xfId="0" applyNumberFormat="1" applyFont="1" applyBorder="1" applyAlignment="1">
      <alignment horizontal="left" vertical="center"/>
    </xf>
    <xf numFmtId="41" fontId="12" fillId="0" borderId="67" xfId="0" applyNumberFormat="1" applyFont="1" applyBorder="1" applyAlignment="1">
      <alignment horizontal="left" vertical="center"/>
    </xf>
    <xf numFmtId="41" fontId="9" fillId="3" borderId="72" xfId="0" applyNumberFormat="1" applyFont="1" applyFill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41" fontId="10" fillId="0" borderId="47" xfId="0" applyNumberFormat="1" applyFont="1" applyBorder="1" applyAlignment="1">
      <alignment horizontal="center" vertical="center"/>
    </xf>
    <xf numFmtId="41" fontId="8" fillId="5" borderId="55" xfId="0" applyNumberFormat="1" applyFont="1" applyFill="1" applyBorder="1" applyAlignment="1">
      <alignment horizontal="left" vertical="center"/>
    </xf>
    <xf numFmtId="41" fontId="10" fillId="0" borderId="8" xfId="0" applyNumberFormat="1" applyFont="1" applyBorder="1" applyAlignment="1">
      <alignment horizontal="left" vertical="center"/>
    </xf>
    <xf numFmtId="41" fontId="10" fillId="0" borderId="47" xfId="0" applyNumberFormat="1" applyFont="1" applyBorder="1" applyAlignment="1">
      <alignment horizontal="left" vertical="center"/>
    </xf>
    <xf numFmtId="41" fontId="12" fillId="0" borderId="47" xfId="0" applyNumberFormat="1" applyFont="1" applyBorder="1" applyAlignment="1">
      <alignment horizontal="center" vertical="center"/>
    </xf>
    <xf numFmtId="0" fontId="10" fillId="0" borderId="31" xfId="0" applyFont="1" applyBorder="1">
      <alignment vertical="center"/>
    </xf>
    <xf numFmtId="41" fontId="12" fillId="4" borderId="64" xfId="0" applyNumberFormat="1" applyFont="1" applyFill="1" applyBorder="1" applyAlignment="1">
      <alignment horizontal="left" vertical="center"/>
    </xf>
    <xf numFmtId="176" fontId="10" fillId="0" borderId="33" xfId="0" applyNumberFormat="1" applyFont="1" applyBorder="1">
      <alignment vertical="center"/>
    </xf>
    <xf numFmtId="176" fontId="10" fillId="0" borderId="31" xfId="0" applyNumberFormat="1" applyFont="1" applyBorder="1">
      <alignment vertical="center"/>
    </xf>
    <xf numFmtId="41" fontId="10" fillId="0" borderId="51" xfId="0" applyNumberFormat="1" applyFont="1" applyBorder="1" applyAlignment="1">
      <alignment horizontal="center" vertical="center"/>
    </xf>
    <xf numFmtId="0" fontId="10" fillId="0" borderId="67" xfId="0" applyFont="1" applyBorder="1">
      <alignment vertical="center"/>
    </xf>
    <xf numFmtId="41" fontId="12" fillId="0" borderId="66" xfId="0" applyNumberFormat="1" applyFont="1" applyBorder="1" applyAlignment="1">
      <alignment horizontal="center" vertical="center"/>
    </xf>
    <xf numFmtId="41" fontId="12" fillId="0" borderId="67" xfId="0" applyNumberFormat="1" applyFont="1" applyBorder="1" applyAlignment="1">
      <alignment horizontal="center" vertical="center"/>
    </xf>
    <xf numFmtId="176" fontId="12" fillId="0" borderId="69" xfId="0" applyNumberFormat="1" applyFont="1" applyBorder="1" applyAlignment="1">
      <alignment horizontal="center" vertical="center"/>
    </xf>
    <xf numFmtId="176" fontId="12" fillId="0" borderId="70" xfId="0" applyNumberFormat="1" applyFont="1" applyBorder="1" applyAlignment="1">
      <alignment horizontal="center" vertical="center"/>
    </xf>
    <xf numFmtId="176" fontId="12" fillId="0" borderId="51" xfId="0" applyNumberFormat="1" applyFont="1" applyBorder="1" applyAlignment="1">
      <alignment horizontal="center" vertical="center"/>
    </xf>
    <xf numFmtId="176" fontId="10" fillId="0" borderId="51" xfId="0" applyNumberFormat="1" applyFont="1" applyBorder="1">
      <alignment vertical="center"/>
    </xf>
    <xf numFmtId="0" fontId="10" fillId="0" borderId="45" xfId="0" applyFont="1" applyBorder="1">
      <alignment vertical="center"/>
    </xf>
    <xf numFmtId="176" fontId="7" fillId="2" borderId="75" xfId="0" applyNumberFormat="1" applyFont="1" applyFill="1" applyBorder="1" applyAlignment="1">
      <alignment horizontal="center" vertical="center" wrapText="1"/>
    </xf>
    <xf numFmtId="176" fontId="7" fillId="2" borderId="43" xfId="0" applyNumberFormat="1" applyFont="1" applyFill="1" applyBorder="1" applyAlignment="1">
      <alignment horizontal="center" vertical="center" wrapText="1"/>
    </xf>
    <xf numFmtId="176" fontId="7" fillId="2" borderId="74" xfId="0" applyNumberFormat="1" applyFont="1" applyFill="1" applyBorder="1" applyAlignment="1">
      <alignment horizontal="center" vertical="center"/>
    </xf>
    <xf numFmtId="176" fontId="7" fillId="2" borderId="75" xfId="0" applyNumberFormat="1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176" fontId="7" fillId="2" borderId="76" xfId="0" applyNumberFormat="1" applyFont="1" applyFill="1" applyBorder="1" applyAlignment="1">
      <alignment horizontal="center" vertical="center" wrapText="1"/>
    </xf>
    <xf numFmtId="176" fontId="7" fillId="2" borderId="77" xfId="0" applyNumberFormat="1" applyFont="1" applyFill="1" applyBorder="1" applyAlignment="1">
      <alignment horizontal="center" vertical="center" wrapText="1"/>
    </xf>
    <xf numFmtId="176" fontId="7" fillId="2" borderId="77" xfId="0" applyNumberFormat="1" applyFont="1" applyFill="1" applyBorder="1" applyAlignment="1">
      <alignment horizontal="center" vertical="center"/>
    </xf>
    <xf numFmtId="176" fontId="7" fillId="2" borderId="78" xfId="0" applyNumberFormat="1" applyFont="1" applyFill="1" applyBorder="1" applyAlignment="1">
      <alignment horizontal="center" vertical="center"/>
    </xf>
    <xf numFmtId="0" fontId="9" fillId="3" borderId="79" xfId="0" applyFont="1" applyFill="1" applyBorder="1" applyAlignment="1">
      <alignment horizontal="center" vertical="center" wrapText="1"/>
    </xf>
    <xf numFmtId="0" fontId="9" fillId="3" borderId="80" xfId="0" applyFont="1" applyFill="1" applyBorder="1" applyAlignment="1">
      <alignment horizontal="center" vertical="center" wrapText="1"/>
    </xf>
    <xf numFmtId="0" fontId="9" fillId="3" borderId="81" xfId="0" applyFont="1" applyFill="1" applyBorder="1" applyAlignment="1">
      <alignment horizontal="center" vertical="center" wrapText="1"/>
    </xf>
    <xf numFmtId="0" fontId="9" fillId="3" borderId="94" xfId="0" applyFont="1" applyFill="1" applyBorder="1" applyAlignment="1">
      <alignment horizontal="center" vertical="center" wrapText="1"/>
    </xf>
    <xf numFmtId="41" fontId="10" fillId="0" borderId="95" xfId="0" applyNumberFormat="1" applyFont="1" applyBorder="1" applyAlignment="1">
      <alignment horizontal="center" vertical="center"/>
    </xf>
    <xf numFmtId="41" fontId="10" fillId="0" borderId="96" xfId="0" applyNumberFormat="1" applyFont="1" applyBorder="1" applyAlignment="1">
      <alignment horizontal="center" vertical="center"/>
    </xf>
    <xf numFmtId="41" fontId="8" fillId="5" borderId="97" xfId="0" applyNumberFormat="1" applyFont="1" applyFill="1" applyBorder="1" applyAlignment="1">
      <alignment horizontal="left" vertical="center"/>
    </xf>
    <xf numFmtId="41" fontId="10" fillId="0" borderId="98" xfId="0" applyNumberFormat="1" applyFont="1" applyBorder="1" applyAlignment="1">
      <alignment horizontal="center" vertical="center"/>
    </xf>
    <xf numFmtId="41" fontId="8" fillId="0" borderId="99" xfId="0" applyNumberFormat="1" applyFont="1" applyBorder="1" applyAlignment="1">
      <alignment horizontal="center" vertical="center"/>
    </xf>
    <xf numFmtId="41" fontId="10" fillId="0" borderId="100" xfId="0" applyNumberFormat="1" applyFont="1" applyBorder="1" applyAlignment="1">
      <alignment horizontal="center" vertical="center"/>
    </xf>
    <xf numFmtId="41" fontId="8" fillId="5" borderId="101" xfId="0" applyNumberFormat="1" applyFont="1" applyFill="1" applyBorder="1" applyAlignment="1">
      <alignment horizontal="left" vertical="center"/>
    </xf>
    <xf numFmtId="41" fontId="8" fillId="0" borderId="102" xfId="0" applyNumberFormat="1" applyFont="1" applyBorder="1" applyAlignment="1">
      <alignment horizontal="center" vertical="center"/>
    </xf>
    <xf numFmtId="41" fontId="8" fillId="5" borderId="103" xfId="0" applyNumberFormat="1" applyFont="1" applyFill="1" applyBorder="1" applyAlignment="1">
      <alignment horizontal="left" vertical="center"/>
    </xf>
    <xf numFmtId="41" fontId="8" fillId="0" borderId="104" xfId="0" applyNumberFormat="1" applyFont="1" applyBorder="1" applyAlignment="1">
      <alignment horizontal="center" vertical="center"/>
    </xf>
    <xf numFmtId="41" fontId="8" fillId="0" borderId="96" xfId="0" applyNumberFormat="1" applyFont="1" applyBorder="1" applyAlignment="1">
      <alignment horizontal="center" vertical="center"/>
    </xf>
    <xf numFmtId="0" fontId="10" fillId="4" borderId="88" xfId="0" applyFont="1" applyFill="1" applyBorder="1" applyAlignment="1">
      <alignment vertical="center"/>
    </xf>
    <xf numFmtId="0" fontId="28" fillId="0" borderId="89" xfId="0" applyFont="1" applyBorder="1" applyAlignment="1">
      <alignment vertical="center"/>
    </xf>
    <xf numFmtId="0" fontId="10" fillId="4" borderId="83" xfId="0" applyFont="1" applyFill="1" applyBorder="1" applyAlignment="1">
      <alignment vertical="center"/>
    </xf>
    <xf numFmtId="0" fontId="28" fillId="0" borderId="82" xfId="0" applyFont="1" applyBorder="1" applyAlignment="1">
      <alignment vertical="center"/>
    </xf>
    <xf numFmtId="17" fontId="30" fillId="3" borderId="92" xfId="0" applyNumberFormat="1" applyFont="1" applyFill="1" applyBorder="1" applyAlignment="1">
      <alignment horizontal="center" vertical="center"/>
    </xf>
    <xf numFmtId="17" fontId="30" fillId="3" borderId="93" xfId="0" applyNumberFormat="1" applyFont="1" applyFill="1" applyBorder="1" applyAlignment="1">
      <alignment horizontal="center" vertical="center" wrapText="1"/>
    </xf>
    <xf numFmtId="0" fontId="9" fillId="3" borderId="85" xfId="0" applyFont="1" applyFill="1" applyBorder="1" applyAlignment="1">
      <alignment horizontal="center" vertical="center"/>
    </xf>
    <xf numFmtId="0" fontId="29" fillId="3" borderId="86" xfId="0" applyFont="1" applyFill="1" applyBorder="1" applyAlignment="1">
      <alignment horizontal="center" vertical="center"/>
    </xf>
    <xf numFmtId="0" fontId="9" fillId="3" borderId="91" xfId="0" applyFont="1" applyFill="1" applyBorder="1" applyAlignment="1">
      <alignment horizontal="center" vertical="center"/>
    </xf>
    <xf numFmtId="0" fontId="29" fillId="3" borderId="92" xfId="0" applyFont="1" applyFill="1" applyBorder="1" applyAlignment="1">
      <alignment horizontal="center" vertical="center"/>
    </xf>
    <xf numFmtId="41" fontId="9" fillId="3" borderId="105" xfId="0" applyNumberFormat="1" applyFont="1" applyFill="1" applyBorder="1" applyAlignment="1">
      <alignment horizontal="left" vertical="center"/>
    </xf>
    <xf numFmtId="0" fontId="9" fillId="3" borderId="106" xfId="0" applyFont="1" applyFill="1" applyBorder="1" applyAlignment="1">
      <alignment horizontal="center" vertical="center" wrapText="1"/>
    </xf>
    <xf numFmtId="41" fontId="9" fillId="3" borderId="107" xfId="0" applyNumberFormat="1" applyFont="1" applyFill="1" applyBorder="1" applyAlignment="1">
      <alignment horizontal="left" vertical="center"/>
    </xf>
    <xf numFmtId="41" fontId="10" fillId="4" borderId="89" xfId="0" applyNumberFormat="1" applyFont="1" applyFill="1" applyBorder="1" applyAlignment="1">
      <alignment vertical="center"/>
    </xf>
    <xf numFmtId="41" fontId="10" fillId="4" borderId="82" xfId="0" applyNumberFormat="1" applyFont="1" applyFill="1" applyBorder="1" applyAlignment="1">
      <alignment vertical="center"/>
    </xf>
    <xf numFmtId="41" fontId="10" fillId="4" borderId="108" xfId="0" applyNumberFormat="1" applyFont="1" applyFill="1" applyBorder="1" applyAlignment="1">
      <alignment vertical="center"/>
    </xf>
    <xf numFmtId="41" fontId="9" fillId="3" borderId="86" xfId="0" applyNumberFormat="1" applyFont="1" applyFill="1" applyBorder="1" applyAlignment="1">
      <alignment vertical="center"/>
    </xf>
    <xf numFmtId="41" fontId="10" fillId="4" borderId="90" xfId="0" applyNumberFormat="1" applyFont="1" applyFill="1" applyBorder="1" applyAlignment="1">
      <alignment vertical="center"/>
    </xf>
    <xf numFmtId="41" fontId="10" fillId="4" borderId="84" xfId="0" applyNumberFormat="1" applyFont="1" applyFill="1" applyBorder="1" applyAlignment="1">
      <alignment vertical="center"/>
    </xf>
    <xf numFmtId="41" fontId="9" fillId="3" borderId="87" xfId="0" applyNumberFormat="1" applyFont="1" applyFill="1" applyBorder="1" applyAlignment="1">
      <alignment vertical="center"/>
    </xf>
    <xf numFmtId="0" fontId="9" fillId="10" borderId="109" xfId="0" applyFont="1" applyFill="1" applyBorder="1" applyAlignment="1">
      <alignment horizontal="left" vertical="center" indent="1"/>
    </xf>
    <xf numFmtId="0" fontId="9" fillId="10" borderId="110" xfId="0" applyFont="1" applyFill="1" applyBorder="1" applyAlignment="1">
      <alignment horizontal="left" vertical="center" indent="1"/>
    </xf>
    <xf numFmtId="0" fontId="9" fillId="10" borderId="110" xfId="0" applyFont="1" applyFill="1" applyBorder="1" applyAlignment="1">
      <alignment horizontal="left" vertical="center" wrapText="1" indent="1" readingOrder="1"/>
    </xf>
    <xf numFmtId="0" fontId="9" fillId="10" borderId="111" xfId="0" applyFont="1" applyFill="1" applyBorder="1" applyAlignment="1">
      <alignment horizontal="left" vertical="center" indent="1"/>
    </xf>
    <xf numFmtId="0" fontId="10" fillId="0" borderId="112" xfId="0" applyFont="1" applyBorder="1" applyAlignment="1">
      <alignment horizontal="left" vertical="center" indent="1" readingOrder="1"/>
    </xf>
    <xf numFmtId="176" fontId="10" fillId="0" borderId="113" xfId="0" applyNumberFormat="1" applyFont="1" applyBorder="1" applyAlignment="1">
      <alignment horizontal="left" vertical="center" indent="1"/>
    </xf>
    <xf numFmtId="176" fontId="10" fillId="0" borderId="113" xfId="0" applyNumberFormat="1" applyFont="1" applyBorder="1" applyAlignment="1">
      <alignment horizontal="left" vertical="center" indent="1" readingOrder="1"/>
    </xf>
    <xf numFmtId="0" fontId="10" fillId="0" borderId="114" xfId="0" applyFont="1" applyBorder="1" applyAlignment="1">
      <alignment horizontal="left" vertical="center" wrapText="1" indent="1"/>
    </xf>
    <xf numFmtId="0" fontId="10" fillId="0" borderId="114" xfId="0" applyFont="1" applyBorder="1" applyAlignment="1">
      <alignment horizontal="left" vertical="center" indent="1"/>
    </xf>
    <xf numFmtId="0" fontId="33" fillId="0" borderId="112" xfId="0" applyFont="1" applyBorder="1" applyAlignment="1">
      <alignment horizontal="left" vertical="center" indent="1" readingOrder="1"/>
    </xf>
    <xf numFmtId="0" fontId="9" fillId="6" borderId="115" xfId="0" applyFont="1" applyFill="1" applyBorder="1" applyAlignment="1">
      <alignment horizontal="left" vertical="center" indent="1"/>
    </xf>
    <xf numFmtId="176" fontId="9" fillId="6" borderId="116" xfId="0" applyNumberFormat="1" applyFont="1" applyFill="1" applyBorder="1" applyAlignment="1">
      <alignment horizontal="left" vertical="center" indent="1"/>
    </xf>
    <xf numFmtId="0" fontId="10" fillId="6" borderId="117" xfId="0" applyFont="1" applyFill="1" applyBorder="1" applyAlignment="1">
      <alignment horizontal="left" vertical="center" indent="1"/>
    </xf>
  </cellXfs>
  <cellStyles count="3">
    <cellStyle name="?瓂_x000c_薞_x0017__x000d_僠U_x0001__x0009__x0010__x0012__x0014__x0007__x0001__x0001_" xfId="1" xr:uid="{A58482B3-4A0A-4AE0-8C50-58AA1925F668}"/>
    <cellStyle name="一般" xfId="0" builtinId="0"/>
    <cellStyle name="標準 2" xfId="2" xr:uid="{F8B77C41-D62E-4013-B02D-2A042BC847E2}"/>
  </cellStyles>
  <dxfs count="0"/>
  <tableStyles count="0" defaultTableStyle="TableStyleMedium2" defaultPivotStyle="PivotStyleLight16"/>
  <colors>
    <mruColors>
      <color rgb="FFFEE5CE"/>
      <color rgb="FFF8FAD2"/>
      <color rgb="FFE5FFCD"/>
      <color rgb="FFEAEAEA"/>
      <color rgb="FF79E2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網站用色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5CAD2"/>
      </a:accent1>
      <a:accent2>
        <a:srgbClr val="1FA6AD"/>
      </a:accent2>
      <a:accent3>
        <a:srgbClr val="EFEFEF"/>
      </a:accent3>
      <a:accent4>
        <a:srgbClr val="F3FAFB"/>
      </a:accent4>
      <a:accent5>
        <a:srgbClr val="25CAD2"/>
      </a:accent5>
      <a:accent6>
        <a:srgbClr val="1FA6AD"/>
      </a:accent6>
      <a:hlink>
        <a:srgbClr val="25CAD2"/>
      </a:hlink>
      <a:folHlink>
        <a:srgbClr val="1FA6A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F3D96-68F6-4FD0-90DF-9CCFD4CDCEBF}">
  <dimension ref="A1:DG848"/>
  <sheetViews>
    <sheetView tabSelected="1" zoomScale="47" zoomScaleNormal="47" workbookViewId="0">
      <selection activeCell="L55" sqref="L55"/>
    </sheetView>
  </sheetViews>
  <sheetFormatPr defaultRowHeight="15.6"/>
  <cols>
    <col min="1" max="1" width="2.109375" style="2" customWidth="1"/>
    <col min="2" max="3" width="14.6640625" style="1" customWidth="1"/>
    <col min="4" max="4" width="44.33203125" style="1" bestFit="1" customWidth="1"/>
    <col min="5" max="6" width="23.77734375" style="1" customWidth="1"/>
    <col min="7" max="30" width="25.44140625" style="1" customWidth="1"/>
    <col min="31" max="33" width="17.109375" style="1" customWidth="1"/>
    <col min="34" max="111" width="8.88671875" style="2"/>
    <col min="112" max="16384" width="8.88671875" style="1"/>
  </cols>
  <sheetData>
    <row r="1" spans="1:111" s="2" customFormat="1" ht="44.4" customHeight="1" thickBot="1">
      <c r="B1" s="4" t="s">
        <v>53</v>
      </c>
      <c r="AE1" s="3"/>
      <c r="AF1" s="3"/>
      <c r="AG1" s="3"/>
    </row>
    <row r="2" spans="1:111" s="9" customFormat="1" ht="18">
      <c r="A2" s="8"/>
      <c r="B2" s="83" t="s">
        <v>0</v>
      </c>
      <c r="C2" s="84" t="s">
        <v>1</v>
      </c>
      <c r="D2" s="85" t="s">
        <v>2</v>
      </c>
      <c r="E2" s="83" t="s">
        <v>30</v>
      </c>
      <c r="F2" s="85" t="s">
        <v>3</v>
      </c>
      <c r="G2" s="122" t="s">
        <v>4</v>
      </c>
      <c r="H2" s="123"/>
      <c r="I2" s="123"/>
      <c r="J2" s="123"/>
      <c r="K2" s="123"/>
      <c r="L2" s="179"/>
      <c r="M2" s="170" t="s">
        <v>5</v>
      </c>
      <c r="N2" s="123"/>
      <c r="O2" s="123"/>
      <c r="P2" s="123"/>
      <c r="Q2" s="123"/>
      <c r="R2" s="209"/>
      <c r="S2" s="122" t="s">
        <v>6</v>
      </c>
      <c r="T2" s="123"/>
      <c r="U2" s="123"/>
      <c r="V2" s="123"/>
      <c r="W2" s="123"/>
      <c r="X2" s="179"/>
      <c r="Y2" s="170" t="s">
        <v>7</v>
      </c>
      <c r="Z2" s="123"/>
      <c r="AA2" s="123"/>
      <c r="AB2" s="123"/>
      <c r="AC2" s="123"/>
      <c r="AD2" s="124"/>
      <c r="AE2" s="115" t="s">
        <v>8</v>
      </c>
      <c r="AF2" s="86" t="s">
        <v>8</v>
      </c>
      <c r="AG2" s="86" t="s">
        <v>8</v>
      </c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</row>
    <row r="3" spans="1:111" s="9" customFormat="1" ht="18.600000000000001" thickBot="1">
      <c r="A3" s="8"/>
      <c r="B3" s="228"/>
      <c r="C3" s="229"/>
      <c r="D3" s="230"/>
      <c r="E3" s="231"/>
      <c r="F3" s="230"/>
      <c r="G3" s="232" t="s">
        <v>9</v>
      </c>
      <c r="H3" s="233"/>
      <c r="I3" s="234" t="s">
        <v>10</v>
      </c>
      <c r="J3" s="233"/>
      <c r="K3" s="234" t="s">
        <v>11</v>
      </c>
      <c r="L3" s="235"/>
      <c r="M3" s="236" t="s">
        <v>12</v>
      </c>
      <c r="N3" s="233"/>
      <c r="O3" s="234" t="s">
        <v>13</v>
      </c>
      <c r="P3" s="233"/>
      <c r="Q3" s="234" t="s">
        <v>14</v>
      </c>
      <c r="R3" s="237"/>
      <c r="S3" s="232" t="s">
        <v>15</v>
      </c>
      <c r="T3" s="233"/>
      <c r="U3" s="234" t="s">
        <v>16</v>
      </c>
      <c r="V3" s="233"/>
      <c r="W3" s="234" t="s">
        <v>17</v>
      </c>
      <c r="X3" s="235"/>
      <c r="Y3" s="236" t="s">
        <v>18</v>
      </c>
      <c r="Z3" s="233"/>
      <c r="AA3" s="234" t="s">
        <v>19</v>
      </c>
      <c r="AB3" s="233"/>
      <c r="AC3" s="234" t="s">
        <v>20</v>
      </c>
      <c r="AD3" s="235"/>
      <c r="AE3" s="238"/>
      <c r="AF3" s="239"/>
      <c r="AG3" s="239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</row>
    <row r="4" spans="1:111" s="9" customFormat="1" ht="18.600000000000001" thickBot="1">
      <c r="A4" s="8"/>
      <c r="B4" s="240"/>
      <c r="C4" s="241"/>
      <c r="D4" s="242"/>
      <c r="E4" s="243"/>
      <c r="F4" s="242"/>
      <c r="G4" s="270" t="s">
        <v>123</v>
      </c>
      <c r="H4" s="245" t="s">
        <v>127</v>
      </c>
      <c r="I4" s="244" t="s">
        <v>123</v>
      </c>
      <c r="J4" s="245" t="s">
        <v>127</v>
      </c>
      <c r="K4" s="244" t="s">
        <v>123</v>
      </c>
      <c r="L4" s="246" t="s">
        <v>127</v>
      </c>
      <c r="M4" s="244" t="s">
        <v>123</v>
      </c>
      <c r="N4" s="245" t="s">
        <v>127</v>
      </c>
      <c r="O4" s="244" t="s">
        <v>123</v>
      </c>
      <c r="P4" s="245" t="s">
        <v>127</v>
      </c>
      <c r="Q4" s="244" t="s">
        <v>123</v>
      </c>
      <c r="R4" s="245" t="s">
        <v>127</v>
      </c>
      <c r="S4" s="244" t="s">
        <v>123</v>
      </c>
      <c r="T4" s="245" t="s">
        <v>127</v>
      </c>
      <c r="U4" s="244" t="s">
        <v>123</v>
      </c>
      <c r="V4" s="245" t="s">
        <v>127</v>
      </c>
      <c r="W4" s="244" t="s">
        <v>123</v>
      </c>
      <c r="X4" s="245" t="s">
        <v>127</v>
      </c>
      <c r="Y4" s="244" t="s">
        <v>123</v>
      </c>
      <c r="Z4" s="245" t="s">
        <v>127</v>
      </c>
      <c r="AA4" s="244" t="s">
        <v>123</v>
      </c>
      <c r="AB4" s="245" t="s">
        <v>127</v>
      </c>
      <c r="AC4" s="244" t="s">
        <v>123</v>
      </c>
      <c r="AD4" s="245" t="s">
        <v>127</v>
      </c>
      <c r="AE4" s="247" t="s">
        <v>123</v>
      </c>
      <c r="AF4" s="245" t="s">
        <v>127</v>
      </c>
      <c r="AG4" s="246" t="s">
        <v>126</v>
      </c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</row>
    <row r="5" spans="1:111" s="9" customFormat="1" ht="23.4" customHeight="1">
      <c r="A5" s="8"/>
      <c r="B5" s="126"/>
      <c r="C5" s="127"/>
      <c r="D5" s="128" t="s">
        <v>52</v>
      </c>
      <c r="E5" s="129"/>
      <c r="F5" s="130"/>
      <c r="G5" s="180">
        <v>6000</v>
      </c>
      <c r="H5" s="131"/>
      <c r="I5" s="131">
        <v>6000</v>
      </c>
      <c r="J5" s="131"/>
      <c r="K5" s="131">
        <v>6000</v>
      </c>
      <c r="L5" s="181"/>
      <c r="M5" s="171">
        <v>6000</v>
      </c>
      <c r="N5" s="131"/>
      <c r="O5" s="131">
        <v>6000</v>
      </c>
      <c r="P5" s="131"/>
      <c r="Q5" s="131">
        <v>6000</v>
      </c>
      <c r="R5" s="210"/>
      <c r="S5" s="180">
        <v>6000</v>
      </c>
      <c r="T5" s="131"/>
      <c r="U5" s="131">
        <v>6000</v>
      </c>
      <c r="V5" s="131"/>
      <c r="W5" s="131">
        <v>6000</v>
      </c>
      <c r="X5" s="181"/>
      <c r="Y5" s="171">
        <v>6000</v>
      </c>
      <c r="Z5" s="131"/>
      <c r="AA5" s="131">
        <v>6000</v>
      </c>
      <c r="AB5" s="131"/>
      <c r="AC5" s="131">
        <v>6000</v>
      </c>
      <c r="AD5" s="210"/>
      <c r="AE5" s="253">
        <f>G5+I5+K5+M5+O5+Q5+S5+U5+W5+Y5+AA5+AC5</f>
        <v>72000</v>
      </c>
      <c r="AF5" s="257">
        <f>H5+J5+L5+N5+P5+R5+T5+V5+X5+Z5+AB5+AD5</f>
        <v>0</v>
      </c>
      <c r="AG5" s="255">
        <f>AE5-AF5</f>
        <v>72000</v>
      </c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</row>
    <row r="6" spans="1:111" s="9" customFormat="1" ht="23.4" customHeight="1">
      <c r="A6" s="8"/>
      <c r="B6" s="133"/>
      <c r="C6" s="10"/>
      <c r="D6" s="31" t="s">
        <v>120</v>
      </c>
      <c r="E6" s="38"/>
      <c r="F6" s="106"/>
      <c r="G6" s="182"/>
      <c r="H6" s="11"/>
      <c r="I6" s="13"/>
      <c r="J6" s="13"/>
      <c r="K6" s="12">
        <v>20000</v>
      </c>
      <c r="L6" s="183"/>
      <c r="M6" s="172">
        <v>120000</v>
      </c>
      <c r="N6" s="12"/>
      <c r="O6" s="12">
        <v>30000</v>
      </c>
      <c r="P6" s="12"/>
      <c r="Q6" s="12">
        <v>30000</v>
      </c>
      <c r="R6" s="101"/>
      <c r="S6" s="219">
        <v>100000</v>
      </c>
      <c r="T6" s="12"/>
      <c r="U6" s="12"/>
      <c r="V6" s="12"/>
      <c r="W6" s="12">
        <v>20000</v>
      </c>
      <c r="X6" s="183"/>
      <c r="Y6" s="172">
        <v>120000</v>
      </c>
      <c r="Z6" s="12"/>
      <c r="AA6" s="12">
        <v>100000</v>
      </c>
      <c r="AB6" s="12"/>
      <c r="AC6" s="12">
        <v>20000</v>
      </c>
      <c r="AD6" s="101"/>
      <c r="AE6" s="251">
        <f>G6+I6+K6+M6+O6+Q6+S6+U6+W6+Y6+AA6+AC6</f>
        <v>560000</v>
      </c>
      <c r="AF6" s="258">
        <f>H6+J6+L6+N6+P6+R6+T6+V6+X6+Z6+AB6+AD6</f>
        <v>0</v>
      </c>
      <c r="AG6" s="252">
        <f>AE6-AF6</f>
        <v>560000</v>
      </c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</row>
    <row r="7" spans="1:111" s="9" customFormat="1" ht="23.4" customHeight="1">
      <c r="A7" s="8"/>
      <c r="B7" s="133"/>
      <c r="C7" s="10"/>
      <c r="D7" s="32" t="s">
        <v>121</v>
      </c>
      <c r="E7" s="38"/>
      <c r="F7" s="106"/>
      <c r="G7" s="182"/>
      <c r="H7" s="11"/>
      <c r="I7" s="12">
        <v>20000</v>
      </c>
      <c r="J7" s="12"/>
      <c r="K7" s="12"/>
      <c r="L7" s="183"/>
      <c r="M7" s="172">
        <v>60000</v>
      </c>
      <c r="N7" s="12"/>
      <c r="O7" s="12"/>
      <c r="P7" s="12"/>
      <c r="Q7" s="12">
        <v>20000</v>
      </c>
      <c r="R7" s="101"/>
      <c r="S7" s="219">
        <v>60000</v>
      </c>
      <c r="T7" s="12"/>
      <c r="U7" s="12">
        <v>20000</v>
      </c>
      <c r="V7" s="12"/>
      <c r="W7" s="12">
        <v>20000</v>
      </c>
      <c r="X7" s="183"/>
      <c r="Y7" s="172">
        <v>60000</v>
      </c>
      <c r="Z7" s="12"/>
      <c r="AA7" s="12">
        <v>60000</v>
      </c>
      <c r="AB7" s="12"/>
      <c r="AC7" s="11"/>
      <c r="AD7" s="102"/>
      <c r="AE7" s="251">
        <f>G7+I7+K7+M7+O7+Q7+S7+U7+W7+Y7+AA7+AC7</f>
        <v>320000</v>
      </c>
      <c r="AF7" s="258">
        <f t="shared" ref="AF7:AF9" si="0">H7+J7+L7+N7+P7+R7+T7+V7+X7+Z7+AB7+AD7</f>
        <v>0</v>
      </c>
      <c r="AG7" s="252">
        <f t="shared" ref="AG7:AG9" si="1">AE7-AF7</f>
        <v>320000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</row>
    <row r="8" spans="1:111" s="9" customFormat="1" ht="23.4" customHeight="1">
      <c r="A8" s="8"/>
      <c r="B8" s="133"/>
      <c r="C8" s="10"/>
      <c r="D8" s="32" t="s">
        <v>54</v>
      </c>
      <c r="E8" s="38"/>
      <c r="F8" s="106"/>
      <c r="G8" s="182"/>
      <c r="H8" s="11"/>
      <c r="I8" s="12">
        <v>20000</v>
      </c>
      <c r="J8" s="12"/>
      <c r="K8" s="11">
        <v>30000</v>
      </c>
      <c r="L8" s="184"/>
      <c r="M8" s="172">
        <v>20000</v>
      </c>
      <c r="N8" s="12"/>
      <c r="O8" s="12">
        <v>20000</v>
      </c>
      <c r="P8" s="12"/>
      <c r="Q8" s="11">
        <v>30000</v>
      </c>
      <c r="R8" s="102"/>
      <c r="S8" s="219">
        <v>20000</v>
      </c>
      <c r="T8" s="12"/>
      <c r="U8" s="12">
        <v>20000</v>
      </c>
      <c r="V8" s="12"/>
      <c r="W8" s="11">
        <v>30000</v>
      </c>
      <c r="X8" s="184"/>
      <c r="Y8" s="172">
        <v>20000</v>
      </c>
      <c r="Z8" s="12"/>
      <c r="AA8" s="12">
        <v>20000</v>
      </c>
      <c r="AB8" s="12"/>
      <c r="AC8" s="12">
        <v>20000</v>
      </c>
      <c r="AD8" s="101"/>
      <c r="AE8" s="251">
        <f>G8+I8+K8+M8+O8+Q8+S8+U8+W8+Y8+AA8+AC8</f>
        <v>250000</v>
      </c>
      <c r="AF8" s="258">
        <f t="shared" si="0"/>
        <v>0</v>
      </c>
      <c r="AG8" s="252">
        <f t="shared" si="1"/>
        <v>250000</v>
      </c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</row>
    <row r="9" spans="1:111" s="9" customFormat="1" ht="23.4" customHeight="1">
      <c r="A9" s="8"/>
      <c r="B9" s="134"/>
      <c r="C9" s="45"/>
      <c r="D9" s="46" t="s">
        <v>63</v>
      </c>
      <c r="E9" s="47"/>
      <c r="F9" s="107"/>
      <c r="G9" s="182">
        <v>25000</v>
      </c>
      <c r="H9" s="11"/>
      <c r="I9" s="12"/>
      <c r="J9" s="12"/>
      <c r="K9" s="12">
        <v>25000</v>
      </c>
      <c r="L9" s="183"/>
      <c r="M9" s="172"/>
      <c r="N9" s="12"/>
      <c r="O9" s="12">
        <v>25000</v>
      </c>
      <c r="P9" s="12"/>
      <c r="Q9" s="11"/>
      <c r="R9" s="102"/>
      <c r="S9" s="219">
        <v>25000</v>
      </c>
      <c r="T9" s="12"/>
      <c r="U9" s="12"/>
      <c r="V9" s="12"/>
      <c r="W9" s="12">
        <v>25000</v>
      </c>
      <c r="X9" s="183"/>
      <c r="Y9" s="172"/>
      <c r="Z9" s="12"/>
      <c r="AA9" s="12">
        <v>25000</v>
      </c>
      <c r="AB9" s="12"/>
      <c r="AC9" s="12"/>
      <c r="AD9" s="101"/>
      <c r="AE9" s="251">
        <f>G9+I9+K9+M9+O9+Q9+S9+U9+W9+Y9+AA9+AC9</f>
        <v>150000</v>
      </c>
      <c r="AF9" s="258">
        <f t="shared" si="0"/>
        <v>0</v>
      </c>
      <c r="AG9" s="252">
        <f t="shared" si="1"/>
        <v>150000</v>
      </c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</row>
    <row r="10" spans="1:111" s="9" customFormat="1" ht="23.4" customHeight="1" thickBot="1">
      <c r="A10" s="8"/>
      <c r="B10" s="135" t="s">
        <v>21</v>
      </c>
      <c r="C10" s="136"/>
      <c r="D10" s="137"/>
      <c r="E10" s="138" t="s">
        <v>22</v>
      </c>
      <c r="F10" s="139"/>
      <c r="G10" s="185">
        <f>SUM(G5:G9)</f>
        <v>31000</v>
      </c>
      <c r="H10" s="140"/>
      <c r="I10" s="140">
        <f>SUM(I5:I9)</f>
        <v>46000</v>
      </c>
      <c r="J10" s="140"/>
      <c r="K10" s="140">
        <f t="shared" ref="K10:AA10" si="2">SUM(K5:K9)</f>
        <v>81000</v>
      </c>
      <c r="L10" s="186"/>
      <c r="M10" s="173">
        <f t="shared" si="2"/>
        <v>206000</v>
      </c>
      <c r="N10" s="140"/>
      <c r="O10" s="140">
        <f t="shared" si="2"/>
        <v>81000</v>
      </c>
      <c r="P10" s="140"/>
      <c r="Q10" s="140">
        <f t="shared" si="2"/>
        <v>86000</v>
      </c>
      <c r="R10" s="211"/>
      <c r="S10" s="185">
        <f t="shared" si="2"/>
        <v>211000</v>
      </c>
      <c r="T10" s="140"/>
      <c r="U10" s="140">
        <f t="shared" si="2"/>
        <v>46000</v>
      </c>
      <c r="V10" s="140"/>
      <c r="W10" s="140">
        <f t="shared" si="2"/>
        <v>101000</v>
      </c>
      <c r="X10" s="186"/>
      <c r="Y10" s="173">
        <f t="shared" si="2"/>
        <v>206000</v>
      </c>
      <c r="Z10" s="140"/>
      <c r="AA10" s="140">
        <f t="shared" si="2"/>
        <v>211000</v>
      </c>
      <c r="AB10" s="140"/>
      <c r="AC10" s="140">
        <f>SUM(AC5:AC9)</f>
        <v>46000</v>
      </c>
      <c r="AD10" s="211"/>
      <c r="AE10" s="254">
        <f>G10+I10+K10+M10+O10+Q10+S10+U10+W10+Y10+AA10+AC10</f>
        <v>1352000</v>
      </c>
      <c r="AF10" s="250">
        <f>SUM(AF5:AF9)</f>
        <v>0</v>
      </c>
      <c r="AG10" s="256">
        <f>SUM(AG5:AG9)</f>
        <v>1352000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</row>
    <row r="11" spans="1:111" s="9" customFormat="1" ht="25.8" customHeight="1">
      <c r="A11" s="8"/>
      <c r="B11" s="23"/>
      <c r="C11" s="24"/>
      <c r="D11" s="33" t="s">
        <v>57</v>
      </c>
      <c r="E11" s="39" t="s">
        <v>23</v>
      </c>
      <c r="F11" s="108"/>
      <c r="G11" s="187"/>
      <c r="H11" s="25"/>
      <c r="I11" s="26"/>
      <c r="J11" s="26"/>
      <c r="K11" s="25"/>
      <c r="L11" s="188"/>
      <c r="M11" s="97">
        <v>130000</v>
      </c>
      <c r="N11" s="25"/>
      <c r="O11" s="25"/>
      <c r="P11" s="25"/>
      <c r="Q11" s="25"/>
      <c r="R11" s="212"/>
      <c r="S11" s="187">
        <v>130000</v>
      </c>
      <c r="T11" s="25"/>
      <c r="U11" s="27"/>
      <c r="V11" s="27"/>
      <c r="W11" s="25"/>
      <c r="X11" s="188"/>
      <c r="Y11" s="97">
        <v>130000</v>
      </c>
      <c r="Z11" s="25"/>
      <c r="AA11" s="27"/>
      <c r="AB11" s="27"/>
      <c r="AC11" s="25"/>
      <c r="AD11" s="125"/>
      <c r="AE11" s="248">
        <f>G11+I11+K11+M11+O11+Q11+S11+U11+W11+Y11+AA11+AC11</f>
        <v>390000</v>
      </c>
      <c r="AF11" s="132">
        <f>H11+J11+L11+N11+P11+R11+T11+V11+X11+Z11+AB11+AD11</f>
        <v>0</v>
      </c>
      <c r="AG11" s="255">
        <f>AE11-AF11</f>
        <v>390000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</row>
    <row r="12" spans="1:111" s="9" customFormat="1" ht="23.4" customHeight="1">
      <c r="A12" s="8"/>
      <c r="B12" s="22"/>
      <c r="C12" s="10"/>
      <c r="D12" s="32" t="s">
        <v>58</v>
      </c>
      <c r="E12" s="38"/>
      <c r="F12" s="106"/>
      <c r="G12" s="182"/>
      <c r="H12" s="11"/>
      <c r="I12" s="11"/>
      <c r="J12" s="11"/>
      <c r="K12" s="12">
        <v>50000</v>
      </c>
      <c r="L12" s="183"/>
      <c r="M12" s="172"/>
      <c r="N12" s="12"/>
      <c r="O12" s="11"/>
      <c r="P12" s="11"/>
      <c r="Q12" s="12">
        <v>50000</v>
      </c>
      <c r="R12" s="101"/>
      <c r="S12" s="182"/>
      <c r="T12" s="11"/>
      <c r="U12" s="13"/>
      <c r="V12" s="13"/>
      <c r="W12" s="12">
        <v>50000</v>
      </c>
      <c r="X12" s="183"/>
      <c r="Y12" s="215"/>
      <c r="Z12" s="13"/>
      <c r="AA12" s="13"/>
      <c r="AB12" s="13"/>
      <c r="AC12" s="12">
        <v>50000</v>
      </c>
      <c r="AD12" s="116"/>
      <c r="AE12" s="249">
        <f>G12+I12+K12+M12+O12+Q12+S12+U12+W12+Y12+AA12+AC12</f>
        <v>200000</v>
      </c>
      <c r="AF12" s="258">
        <f t="shared" ref="AF12:AF13" si="3">H12+J12+L12+N12+P12+R12+T12+V12+X12+Z12+AB12+AD12</f>
        <v>0</v>
      </c>
      <c r="AG12" s="252">
        <f t="shared" ref="AG12:AG13" si="4">AE12-AF12</f>
        <v>200000</v>
      </c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</row>
    <row r="13" spans="1:111" s="9" customFormat="1" ht="23.4" customHeight="1">
      <c r="A13" s="8"/>
      <c r="B13" s="22"/>
      <c r="C13" s="10"/>
      <c r="D13" s="32" t="s">
        <v>59</v>
      </c>
      <c r="E13" s="38"/>
      <c r="F13" s="106"/>
      <c r="G13" s="182"/>
      <c r="H13" s="11"/>
      <c r="I13" s="12"/>
      <c r="J13" s="12"/>
      <c r="K13" s="11"/>
      <c r="L13" s="184"/>
      <c r="M13" s="172"/>
      <c r="N13" s="12"/>
      <c r="O13" s="11">
        <v>35000</v>
      </c>
      <c r="P13" s="11"/>
      <c r="Q13" s="11"/>
      <c r="R13" s="102"/>
      <c r="S13" s="182"/>
      <c r="T13" s="11"/>
      <c r="U13" s="11">
        <v>35000</v>
      </c>
      <c r="V13" s="11"/>
      <c r="W13" s="11"/>
      <c r="X13" s="184"/>
      <c r="Y13" s="215"/>
      <c r="Z13" s="13"/>
      <c r="AA13" s="11">
        <v>35000</v>
      </c>
      <c r="AB13" s="11"/>
      <c r="AC13" s="11"/>
      <c r="AD13" s="117"/>
      <c r="AE13" s="249">
        <f>G13+I13+K13+M13+O13+Q13+S13+U13+W13+Y13+AA13+AC13</f>
        <v>105000</v>
      </c>
      <c r="AF13" s="258">
        <f t="shared" si="3"/>
        <v>0</v>
      </c>
      <c r="AG13" s="252">
        <f t="shared" si="4"/>
        <v>105000</v>
      </c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</row>
    <row r="14" spans="1:111" s="9" customFormat="1" ht="23.4" customHeight="1" thickBot="1">
      <c r="A14" s="8"/>
      <c r="B14" s="90" t="s">
        <v>56</v>
      </c>
      <c r="C14" s="91"/>
      <c r="D14" s="92"/>
      <c r="E14" s="93" t="s">
        <v>22</v>
      </c>
      <c r="F14" s="109"/>
      <c r="G14" s="189">
        <f t="shared" ref="G14:AA14" si="5">SUM(G11:G13)</f>
        <v>0</v>
      </c>
      <c r="H14" s="28"/>
      <c r="I14" s="28">
        <f t="shared" si="5"/>
        <v>0</v>
      </c>
      <c r="J14" s="28"/>
      <c r="K14" s="28">
        <f t="shared" si="5"/>
        <v>50000</v>
      </c>
      <c r="L14" s="190"/>
      <c r="M14" s="98">
        <f t="shared" si="5"/>
        <v>130000</v>
      </c>
      <c r="N14" s="28"/>
      <c r="O14" s="28">
        <f t="shared" si="5"/>
        <v>35000</v>
      </c>
      <c r="P14" s="28"/>
      <c r="Q14" s="28">
        <f t="shared" si="5"/>
        <v>50000</v>
      </c>
      <c r="R14" s="103"/>
      <c r="S14" s="189">
        <f t="shared" si="5"/>
        <v>130000</v>
      </c>
      <c r="T14" s="28"/>
      <c r="U14" s="28">
        <f t="shared" si="5"/>
        <v>35000</v>
      </c>
      <c r="V14" s="28"/>
      <c r="W14" s="28">
        <f t="shared" si="5"/>
        <v>50000</v>
      </c>
      <c r="X14" s="190"/>
      <c r="Y14" s="98">
        <f t="shared" si="5"/>
        <v>130000</v>
      </c>
      <c r="Z14" s="28"/>
      <c r="AA14" s="28">
        <f t="shared" si="5"/>
        <v>35000</v>
      </c>
      <c r="AB14" s="28"/>
      <c r="AC14" s="28">
        <f t="shared" ref="AC14" si="6">SUM(AC11:AC13)</f>
        <v>50000</v>
      </c>
      <c r="AD14" s="145"/>
      <c r="AE14" s="142">
        <f>G14+I14+K14+M14+O14+Q14+S14+U14+W14+Y14+AA14+AC14</f>
        <v>695000</v>
      </c>
      <c r="AF14" s="29">
        <f t="shared" ref="AF14:AG14" si="7">SUM(AF11:AF13)</f>
        <v>0</v>
      </c>
      <c r="AG14" s="29">
        <f t="shared" si="7"/>
        <v>695000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</row>
    <row r="15" spans="1:111" s="9" customFormat="1" ht="25.8" customHeight="1">
      <c r="A15" s="8"/>
      <c r="B15" s="126"/>
      <c r="C15" s="127"/>
      <c r="D15" s="146" t="s">
        <v>60</v>
      </c>
      <c r="E15" s="129" t="s">
        <v>23</v>
      </c>
      <c r="F15" s="130"/>
      <c r="G15" s="191"/>
      <c r="H15" s="147"/>
      <c r="I15" s="131"/>
      <c r="J15" s="131"/>
      <c r="K15" s="147">
        <v>100000</v>
      </c>
      <c r="L15" s="192"/>
      <c r="M15" s="174"/>
      <c r="N15" s="147"/>
      <c r="O15" s="147">
        <v>100000</v>
      </c>
      <c r="P15" s="147"/>
      <c r="Q15" s="147"/>
      <c r="R15" s="213"/>
      <c r="S15" s="191">
        <v>100000</v>
      </c>
      <c r="T15" s="147"/>
      <c r="U15" s="148"/>
      <c r="V15" s="148"/>
      <c r="W15" s="147">
        <v>100000</v>
      </c>
      <c r="X15" s="192"/>
      <c r="Y15" s="174"/>
      <c r="Z15" s="147"/>
      <c r="AA15" s="147">
        <v>100000</v>
      </c>
      <c r="AB15" s="147"/>
      <c r="AC15" s="147"/>
      <c r="AD15" s="149"/>
      <c r="AE15" s="248">
        <f>G15+I15+K15+M15+O15+Q15+S15+U15+W15+Y15+AA15+AC15</f>
        <v>500000</v>
      </c>
      <c r="AF15" s="132">
        <f>H15+J15+L15+N15+P15+R15+T15+V15+X15+Z15+AB15+AD15</f>
        <v>0</v>
      </c>
      <c r="AG15" s="255">
        <f>AE15-AF15</f>
        <v>500000</v>
      </c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</row>
    <row r="16" spans="1:111" s="9" customFormat="1" ht="23.4" customHeight="1">
      <c r="A16" s="8"/>
      <c r="B16" s="133"/>
      <c r="C16" s="10"/>
      <c r="D16" s="32" t="s">
        <v>61</v>
      </c>
      <c r="E16" s="38"/>
      <c r="F16" s="106"/>
      <c r="G16" s="182"/>
      <c r="H16" s="11"/>
      <c r="I16" s="11"/>
      <c r="J16" s="11"/>
      <c r="K16" s="12">
        <v>100000</v>
      </c>
      <c r="L16" s="183"/>
      <c r="M16" s="172"/>
      <c r="N16" s="12"/>
      <c r="O16" s="12">
        <v>100000</v>
      </c>
      <c r="P16" s="12"/>
      <c r="Q16" s="12"/>
      <c r="R16" s="101"/>
      <c r="S16" s="219">
        <v>100000</v>
      </c>
      <c r="T16" s="12"/>
      <c r="U16" s="13"/>
      <c r="V16" s="13"/>
      <c r="W16" s="12">
        <v>100000</v>
      </c>
      <c r="X16" s="183"/>
      <c r="Y16" s="215"/>
      <c r="Z16" s="13"/>
      <c r="AA16" s="12">
        <v>100000</v>
      </c>
      <c r="AB16" s="12"/>
      <c r="AC16" s="12"/>
      <c r="AD16" s="116"/>
      <c r="AE16" s="249">
        <f>G16+I16+K16+M16+O16+Q16+S16+U16+W16+Y16+AA16+AC16</f>
        <v>500000</v>
      </c>
      <c r="AF16" s="258">
        <f>H16+J16+L16+N16+P16+R16+T16+V16+X16+Z16+AB16+AD16</f>
        <v>0</v>
      </c>
      <c r="AG16" s="252">
        <f>AE16-AF16</f>
        <v>500000</v>
      </c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</row>
    <row r="17" spans="1:111" s="9" customFormat="1" ht="23.4" customHeight="1" thickBot="1">
      <c r="A17" s="8"/>
      <c r="B17" s="135" t="s">
        <v>62</v>
      </c>
      <c r="C17" s="136"/>
      <c r="D17" s="137"/>
      <c r="E17" s="138" t="s">
        <v>22</v>
      </c>
      <c r="F17" s="139"/>
      <c r="G17" s="185">
        <f t="shared" ref="G17:AA17" si="8">SUM(G15:G16)</f>
        <v>0</v>
      </c>
      <c r="H17" s="140"/>
      <c r="I17" s="140">
        <f t="shared" si="8"/>
        <v>0</v>
      </c>
      <c r="J17" s="140"/>
      <c r="K17" s="140">
        <f t="shared" si="8"/>
        <v>200000</v>
      </c>
      <c r="L17" s="186"/>
      <c r="M17" s="173">
        <f t="shared" si="8"/>
        <v>0</v>
      </c>
      <c r="N17" s="140"/>
      <c r="O17" s="140">
        <f t="shared" si="8"/>
        <v>200000</v>
      </c>
      <c r="P17" s="140"/>
      <c r="Q17" s="140">
        <f t="shared" si="8"/>
        <v>0</v>
      </c>
      <c r="R17" s="211"/>
      <c r="S17" s="185">
        <f t="shared" si="8"/>
        <v>200000</v>
      </c>
      <c r="T17" s="140"/>
      <c r="U17" s="140">
        <f t="shared" si="8"/>
        <v>0</v>
      </c>
      <c r="V17" s="140"/>
      <c r="W17" s="140">
        <f t="shared" si="8"/>
        <v>200000</v>
      </c>
      <c r="X17" s="186"/>
      <c r="Y17" s="173">
        <f t="shared" si="8"/>
        <v>0</v>
      </c>
      <c r="Z17" s="140"/>
      <c r="AA17" s="140">
        <f t="shared" si="8"/>
        <v>200000</v>
      </c>
      <c r="AB17" s="140"/>
      <c r="AC17" s="140">
        <f t="shared" ref="AC17" si="9">SUM(AC15:AC16)</f>
        <v>0</v>
      </c>
      <c r="AD17" s="141"/>
      <c r="AE17" s="142">
        <f>G17+I17+K17+M17+O17+Q17+S17+U17+W17+Y17+AA17+AC17</f>
        <v>1000000</v>
      </c>
      <c r="AF17" s="143">
        <f t="shared" ref="AF17:AG17" si="10">SUM(AF15:AF16)</f>
        <v>0</v>
      </c>
      <c r="AG17" s="144">
        <f t="shared" si="10"/>
        <v>1000000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</row>
    <row r="18" spans="1:111" s="9" customFormat="1" ht="25.8" customHeight="1">
      <c r="A18" s="8"/>
      <c r="B18" s="23"/>
      <c r="C18" s="24"/>
      <c r="D18" s="33" t="s">
        <v>51</v>
      </c>
      <c r="E18" s="39" t="s">
        <v>23</v>
      </c>
      <c r="F18" s="108"/>
      <c r="G18" s="187"/>
      <c r="H18" s="25"/>
      <c r="I18" s="26"/>
      <c r="J18" s="26"/>
      <c r="K18" s="25">
        <v>100000</v>
      </c>
      <c r="L18" s="188"/>
      <c r="M18" s="97">
        <v>100000</v>
      </c>
      <c r="N18" s="25"/>
      <c r="O18" s="25"/>
      <c r="P18" s="25"/>
      <c r="Q18" s="25">
        <v>100000</v>
      </c>
      <c r="R18" s="212"/>
      <c r="S18" s="187">
        <v>100000</v>
      </c>
      <c r="T18" s="25"/>
      <c r="U18" s="27"/>
      <c r="V18" s="27"/>
      <c r="W18" s="25">
        <v>100000</v>
      </c>
      <c r="X18" s="188"/>
      <c r="Y18" s="97">
        <v>100000</v>
      </c>
      <c r="Z18" s="25"/>
      <c r="AA18" s="27"/>
      <c r="AB18" s="27"/>
      <c r="AC18" s="25"/>
      <c r="AD18" s="125"/>
      <c r="AE18" s="248">
        <f>G18+I18+K18+M18+O18+Q18+S18+U18+W18+Y18+AA18+AC18</f>
        <v>600000</v>
      </c>
      <c r="AF18" s="132">
        <f>H18+J18+L18+N18+P18+R18+T18+V18+X18+Z18+AB18+AD18</f>
        <v>0</v>
      </c>
      <c r="AG18" s="255">
        <f>AE18-AF18</f>
        <v>600000</v>
      </c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</row>
    <row r="19" spans="1:111" s="9" customFormat="1" ht="23.4" customHeight="1">
      <c r="A19" s="8"/>
      <c r="B19" s="22"/>
      <c r="C19" s="10"/>
      <c r="D19" s="32" t="s">
        <v>32</v>
      </c>
      <c r="E19" s="38"/>
      <c r="F19" s="106"/>
      <c r="G19" s="182"/>
      <c r="H19" s="11"/>
      <c r="I19" s="11"/>
      <c r="J19" s="11"/>
      <c r="K19" s="12">
        <v>60000</v>
      </c>
      <c r="L19" s="183"/>
      <c r="M19" s="172"/>
      <c r="N19" s="12"/>
      <c r="O19" s="11"/>
      <c r="P19" s="11"/>
      <c r="Q19" s="12">
        <v>60000</v>
      </c>
      <c r="R19" s="101"/>
      <c r="S19" s="182"/>
      <c r="T19" s="11"/>
      <c r="U19" s="13"/>
      <c r="V19" s="13"/>
      <c r="W19" s="12">
        <v>60000</v>
      </c>
      <c r="X19" s="183"/>
      <c r="Y19" s="215"/>
      <c r="Z19" s="13"/>
      <c r="AA19" s="13"/>
      <c r="AB19" s="13"/>
      <c r="AC19" s="12">
        <v>60000</v>
      </c>
      <c r="AD19" s="116"/>
      <c r="AE19" s="249">
        <f t="shared" ref="AE19:AE24" si="11">G19+I19+K19+M19+O19+Q19+S19+U19+W19+Y19+AA19+AC19</f>
        <v>240000</v>
      </c>
      <c r="AF19" s="258">
        <f t="shared" ref="AF19:AF24" si="12">H19+J19+L19+N19+P19+R19+T19+V19+X19+Z19+AB19+AD19</f>
        <v>0</v>
      </c>
      <c r="AG19" s="252">
        <f t="shared" ref="AG19:AG24" si="13">AE19-AF19</f>
        <v>240000</v>
      </c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</row>
    <row r="20" spans="1:111" s="9" customFormat="1" ht="23.4" customHeight="1">
      <c r="A20" s="8"/>
      <c r="B20" s="22"/>
      <c r="C20" s="10"/>
      <c r="D20" s="32" t="s">
        <v>33</v>
      </c>
      <c r="E20" s="38"/>
      <c r="F20" s="106"/>
      <c r="G20" s="182"/>
      <c r="H20" s="11"/>
      <c r="I20" s="12"/>
      <c r="J20" s="12"/>
      <c r="K20" s="11"/>
      <c r="L20" s="184"/>
      <c r="M20" s="172">
        <v>83600</v>
      </c>
      <c r="N20" s="12"/>
      <c r="O20" s="13"/>
      <c r="P20" s="13"/>
      <c r="Q20" s="11"/>
      <c r="R20" s="102"/>
      <c r="S20" s="219">
        <v>83600</v>
      </c>
      <c r="T20" s="12"/>
      <c r="U20" s="11"/>
      <c r="V20" s="11"/>
      <c r="W20" s="13"/>
      <c r="X20" s="220"/>
      <c r="Y20" s="172">
        <v>83600</v>
      </c>
      <c r="Z20" s="12"/>
      <c r="AA20" s="13"/>
      <c r="AB20" s="13"/>
      <c r="AC20" s="13"/>
      <c r="AD20" s="118"/>
      <c r="AE20" s="249">
        <f t="shared" si="11"/>
        <v>250800</v>
      </c>
      <c r="AF20" s="258">
        <f t="shared" si="12"/>
        <v>0</v>
      </c>
      <c r="AG20" s="252">
        <f t="shared" si="13"/>
        <v>250800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</row>
    <row r="21" spans="1:111" s="9" customFormat="1" ht="23.4" customHeight="1">
      <c r="A21" s="8"/>
      <c r="B21" s="22"/>
      <c r="C21" s="10"/>
      <c r="D21" s="32" t="s">
        <v>31</v>
      </c>
      <c r="E21" s="38"/>
      <c r="F21" s="106"/>
      <c r="G21" s="182"/>
      <c r="H21" s="11"/>
      <c r="I21" s="12"/>
      <c r="J21" s="12"/>
      <c r="K21" s="11">
        <v>50000</v>
      </c>
      <c r="L21" s="184"/>
      <c r="M21" s="172"/>
      <c r="N21" s="12"/>
      <c r="O21" s="11"/>
      <c r="P21" s="11"/>
      <c r="Q21" s="11">
        <v>50000</v>
      </c>
      <c r="R21" s="102"/>
      <c r="S21" s="182"/>
      <c r="T21" s="11"/>
      <c r="U21" s="13"/>
      <c r="V21" s="13"/>
      <c r="W21" s="11">
        <v>50000</v>
      </c>
      <c r="X21" s="184"/>
      <c r="Y21" s="215"/>
      <c r="Z21" s="13"/>
      <c r="AA21" s="11"/>
      <c r="AB21" s="11"/>
      <c r="AC21" s="11">
        <v>50000</v>
      </c>
      <c r="AD21" s="117"/>
      <c r="AE21" s="249">
        <f t="shared" si="11"/>
        <v>200000</v>
      </c>
      <c r="AF21" s="258">
        <f t="shared" si="12"/>
        <v>0</v>
      </c>
      <c r="AG21" s="252">
        <f t="shared" si="13"/>
        <v>200000</v>
      </c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</row>
    <row r="22" spans="1:111" s="9" customFormat="1" ht="23.4" customHeight="1">
      <c r="A22" s="8"/>
      <c r="B22" s="22"/>
      <c r="C22" s="10"/>
      <c r="D22" s="32" t="s">
        <v>34</v>
      </c>
      <c r="E22" s="38"/>
      <c r="F22" s="106"/>
      <c r="G22" s="182"/>
      <c r="H22" s="11"/>
      <c r="I22" s="12">
        <v>45000</v>
      </c>
      <c r="J22" s="12"/>
      <c r="K22" s="11"/>
      <c r="L22" s="184"/>
      <c r="M22" s="172"/>
      <c r="N22" s="12"/>
      <c r="O22" s="12">
        <v>45000</v>
      </c>
      <c r="P22" s="12"/>
      <c r="Q22" s="11"/>
      <c r="R22" s="102"/>
      <c r="S22" s="182"/>
      <c r="T22" s="11"/>
      <c r="U22" s="12">
        <v>45000</v>
      </c>
      <c r="V22" s="12"/>
      <c r="W22" s="11"/>
      <c r="X22" s="184"/>
      <c r="Y22" s="215"/>
      <c r="Z22" s="13"/>
      <c r="AA22" s="12">
        <v>45000</v>
      </c>
      <c r="AB22" s="12"/>
      <c r="AC22" s="11"/>
      <c r="AD22" s="117"/>
      <c r="AE22" s="249">
        <f t="shared" si="11"/>
        <v>180000</v>
      </c>
      <c r="AF22" s="258">
        <f t="shared" si="12"/>
        <v>0</v>
      </c>
      <c r="AG22" s="252">
        <f t="shared" si="13"/>
        <v>180000</v>
      </c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</row>
    <row r="23" spans="1:111" s="9" customFormat="1" ht="23.4" customHeight="1">
      <c r="A23" s="8"/>
      <c r="B23" s="22"/>
      <c r="C23" s="10"/>
      <c r="D23" s="32" t="s">
        <v>35</v>
      </c>
      <c r="E23" s="38"/>
      <c r="F23" s="106"/>
      <c r="G23" s="182"/>
      <c r="H23" s="11"/>
      <c r="I23" s="12">
        <v>55000</v>
      </c>
      <c r="J23" s="12"/>
      <c r="K23" s="11"/>
      <c r="L23" s="184"/>
      <c r="M23" s="172"/>
      <c r="N23" s="12"/>
      <c r="O23" s="12">
        <v>55000</v>
      </c>
      <c r="P23" s="12"/>
      <c r="Q23" s="11"/>
      <c r="R23" s="102"/>
      <c r="S23" s="182"/>
      <c r="T23" s="11"/>
      <c r="U23" s="12">
        <v>55000</v>
      </c>
      <c r="V23" s="12"/>
      <c r="W23" s="11"/>
      <c r="X23" s="184"/>
      <c r="Y23" s="215"/>
      <c r="Z23" s="13"/>
      <c r="AA23" s="12">
        <v>55000</v>
      </c>
      <c r="AB23" s="12"/>
      <c r="AC23" s="11"/>
      <c r="AD23" s="117"/>
      <c r="AE23" s="249">
        <f t="shared" si="11"/>
        <v>220000</v>
      </c>
      <c r="AF23" s="258">
        <f t="shared" si="12"/>
        <v>0</v>
      </c>
      <c r="AG23" s="252">
        <f t="shared" si="13"/>
        <v>220000</v>
      </c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</row>
    <row r="24" spans="1:111" s="9" customFormat="1" ht="23.4" customHeight="1">
      <c r="A24" s="8"/>
      <c r="B24" s="44"/>
      <c r="C24" s="45"/>
      <c r="D24" s="46" t="s">
        <v>64</v>
      </c>
      <c r="E24" s="47"/>
      <c r="F24" s="107"/>
      <c r="G24" s="182">
        <v>80000</v>
      </c>
      <c r="H24" s="11"/>
      <c r="I24" s="12">
        <v>80000</v>
      </c>
      <c r="J24" s="12"/>
      <c r="K24" s="12">
        <v>80000</v>
      </c>
      <c r="L24" s="183"/>
      <c r="M24" s="172">
        <v>80000</v>
      </c>
      <c r="N24" s="12"/>
      <c r="O24" s="12">
        <v>80000</v>
      </c>
      <c r="P24" s="12"/>
      <c r="Q24" s="12">
        <v>80000</v>
      </c>
      <c r="R24" s="101"/>
      <c r="S24" s="219">
        <v>80000</v>
      </c>
      <c r="T24" s="12"/>
      <c r="U24" s="12">
        <v>80000</v>
      </c>
      <c r="V24" s="12"/>
      <c r="W24" s="12">
        <v>80000</v>
      </c>
      <c r="X24" s="183"/>
      <c r="Y24" s="172">
        <v>80000</v>
      </c>
      <c r="Z24" s="12"/>
      <c r="AA24" s="12">
        <v>80000</v>
      </c>
      <c r="AB24" s="12"/>
      <c r="AC24" s="12">
        <v>80000</v>
      </c>
      <c r="AD24" s="116"/>
      <c r="AE24" s="249">
        <f t="shared" si="11"/>
        <v>960000</v>
      </c>
      <c r="AF24" s="258">
        <f t="shared" si="12"/>
        <v>0</v>
      </c>
      <c r="AG24" s="252">
        <f t="shared" si="13"/>
        <v>960000</v>
      </c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</row>
    <row r="25" spans="1:111" s="9" customFormat="1" ht="23.4" customHeight="1" thickBot="1">
      <c r="A25" s="8"/>
      <c r="B25" s="90" t="s">
        <v>55</v>
      </c>
      <c r="C25" s="91"/>
      <c r="D25" s="92"/>
      <c r="E25" s="93" t="s">
        <v>22</v>
      </c>
      <c r="F25" s="109"/>
      <c r="G25" s="189">
        <f>SUM(G18:G24)</f>
        <v>80000</v>
      </c>
      <c r="H25" s="28"/>
      <c r="I25" s="28">
        <f>SUM(I18:I24)</f>
        <v>180000</v>
      </c>
      <c r="J25" s="28"/>
      <c r="K25" s="28">
        <f t="shared" ref="K25:AA25" si="14">SUM(K18:K24)</f>
        <v>290000</v>
      </c>
      <c r="L25" s="190"/>
      <c r="M25" s="98">
        <f t="shared" si="14"/>
        <v>263600</v>
      </c>
      <c r="N25" s="28"/>
      <c r="O25" s="28">
        <f t="shared" si="14"/>
        <v>180000</v>
      </c>
      <c r="P25" s="28"/>
      <c r="Q25" s="28">
        <f t="shared" si="14"/>
        <v>290000</v>
      </c>
      <c r="R25" s="103"/>
      <c r="S25" s="189">
        <f t="shared" si="14"/>
        <v>263600</v>
      </c>
      <c r="T25" s="28"/>
      <c r="U25" s="28">
        <f t="shared" si="14"/>
        <v>180000</v>
      </c>
      <c r="V25" s="28"/>
      <c r="W25" s="28">
        <f t="shared" si="14"/>
        <v>290000</v>
      </c>
      <c r="X25" s="190"/>
      <c r="Y25" s="98">
        <f t="shared" si="14"/>
        <v>263600</v>
      </c>
      <c r="Z25" s="28"/>
      <c r="AA25" s="28">
        <f t="shared" si="14"/>
        <v>180000</v>
      </c>
      <c r="AB25" s="28"/>
      <c r="AC25" s="28">
        <f>SUM(AC18:AC24)</f>
        <v>190000</v>
      </c>
      <c r="AD25" s="145"/>
      <c r="AE25" s="142">
        <f>G25+I25+K25+M25+O25+Q25+S25+U25+W25+Y25+AA25+AC25</f>
        <v>2650800</v>
      </c>
      <c r="AF25" s="29">
        <f>SUM(AF18:AF24)</f>
        <v>0</v>
      </c>
      <c r="AG25" s="29">
        <f>SUM(AG18:AG24)</f>
        <v>2650800</v>
      </c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</row>
    <row r="26" spans="1:111" s="9" customFormat="1" ht="23.4" customHeight="1">
      <c r="A26" s="8"/>
      <c r="B26" s="126"/>
      <c r="C26" s="127"/>
      <c r="D26" s="157" t="s">
        <v>24</v>
      </c>
      <c r="E26" s="158"/>
      <c r="F26" s="159"/>
      <c r="G26" s="193"/>
      <c r="H26" s="160"/>
      <c r="I26" s="148"/>
      <c r="J26" s="148"/>
      <c r="K26" s="161">
        <v>100000</v>
      </c>
      <c r="L26" s="194"/>
      <c r="M26" s="175"/>
      <c r="N26" s="162"/>
      <c r="O26" s="161"/>
      <c r="P26" s="161"/>
      <c r="Q26" s="160"/>
      <c r="R26" s="214"/>
      <c r="S26" s="204"/>
      <c r="T26" s="162"/>
      <c r="U26" s="148"/>
      <c r="V26" s="148"/>
      <c r="W26" s="160"/>
      <c r="X26" s="221"/>
      <c r="Y26" s="216">
        <v>100000</v>
      </c>
      <c r="Z26" s="161"/>
      <c r="AA26" s="161"/>
      <c r="AB26" s="161"/>
      <c r="AC26" s="162"/>
      <c r="AD26" s="163"/>
      <c r="AE26" s="248">
        <f>G26+I26+K26+M26+O26+Q26+S26+U26+W26+Y26+AA26+AC26</f>
        <v>200000</v>
      </c>
      <c r="AF26" s="132">
        <f>H26+J26+L26+N26+P26+R26+T26+V26+X26+Z26+AB26+AD26</f>
        <v>0</v>
      </c>
      <c r="AG26" s="255">
        <f>AE26-AF26</f>
        <v>200000</v>
      </c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</row>
    <row r="27" spans="1:111" s="9" customFormat="1" ht="23.4" customHeight="1">
      <c r="A27" s="8"/>
      <c r="B27" s="133"/>
      <c r="C27" s="10"/>
      <c r="D27" s="34" t="s">
        <v>24</v>
      </c>
      <c r="E27" s="40"/>
      <c r="F27" s="110"/>
      <c r="G27" s="195"/>
      <c r="H27" s="15"/>
      <c r="I27" s="13"/>
      <c r="J27" s="13"/>
      <c r="K27" s="16"/>
      <c r="L27" s="196"/>
      <c r="M27" s="100"/>
      <c r="N27" s="14"/>
      <c r="O27" s="16">
        <v>100000</v>
      </c>
      <c r="P27" s="16"/>
      <c r="Q27" s="15"/>
      <c r="R27" s="104"/>
      <c r="S27" s="206"/>
      <c r="T27" s="14"/>
      <c r="U27" s="13"/>
      <c r="V27" s="13"/>
      <c r="W27" s="15"/>
      <c r="X27" s="222"/>
      <c r="Y27" s="100"/>
      <c r="Z27" s="14"/>
      <c r="AA27" s="16">
        <v>100000</v>
      </c>
      <c r="AB27" s="16"/>
      <c r="AC27" s="14"/>
      <c r="AD27" s="119"/>
      <c r="AE27" s="249">
        <f t="shared" ref="AE27:AE28" si="15">G27+I27+K27+M27+O27+Q27+S27+U27+W27+Y27+AA27+AC27</f>
        <v>200000</v>
      </c>
      <c r="AF27" s="258">
        <f t="shared" ref="AF27:AF28" si="16">H27+J27+L27+N27+P27+R27+T27+V27+X27+Z27+AB27+AD27</f>
        <v>0</v>
      </c>
      <c r="AG27" s="252">
        <f t="shared" ref="AG27:AG28" si="17">AE27-AF27</f>
        <v>200000</v>
      </c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</row>
    <row r="28" spans="1:111" s="9" customFormat="1" ht="23.4" customHeight="1">
      <c r="A28" s="8"/>
      <c r="B28" s="133"/>
      <c r="C28" s="10"/>
      <c r="D28" s="34" t="s">
        <v>24</v>
      </c>
      <c r="E28" s="40"/>
      <c r="F28" s="110"/>
      <c r="G28" s="195"/>
      <c r="H28" s="15"/>
      <c r="I28" s="13"/>
      <c r="J28" s="13"/>
      <c r="K28" s="16"/>
      <c r="L28" s="196"/>
      <c r="M28" s="100"/>
      <c r="N28" s="14"/>
      <c r="O28" s="16"/>
      <c r="P28" s="16"/>
      <c r="Q28" s="15">
        <v>100000</v>
      </c>
      <c r="R28" s="104"/>
      <c r="S28" s="206"/>
      <c r="T28" s="14"/>
      <c r="U28" s="13"/>
      <c r="V28" s="13"/>
      <c r="W28" s="15"/>
      <c r="X28" s="222"/>
      <c r="Y28" s="100"/>
      <c r="Z28" s="14"/>
      <c r="AA28" s="16"/>
      <c r="AB28" s="16"/>
      <c r="AC28" s="14"/>
      <c r="AD28" s="119"/>
      <c r="AE28" s="249">
        <f t="shared" si="15"/>
        <v>100000</v>
      </c>
      <c r="AF28" s="258">
        <f t="shared" si="16"/>
        <v>0</v>
      </c>
      <c r="AG28" s="252">
        <f t="shared" si="17"/>
        <v>100000</v>
      </c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</row>
    <row r="29" spans="1:111" s="9" customFormat="1" ht="23.4" customHeight="1" thickBot="1">
      <c r="A29" s="8"/>
      <c r="B29" s="135" t="s">
        <v>25</v>
      </c>
      <c r="C29" s="136"/>
      <c r="D29" s="137"/>
      <c r="E29" s="164"/>
      <c r="F29" s="165"/>
      <c r="G29" s="185">
        <f t="shared" ref="G29:AD29" si="18">SUM(G26:G28)</f>
        <v>0</v>
      </c>
      <c r="H29" s="140"/>
      <c r="I29" s="140">
        <f t="shared" si="18"/>
        <v>0</v>
      </c>
      <c r="J29" s="140"/>
      <c r="K29" s="140">
        <f t="shared" si="18"/>
        <v>100000</v>
      </c>
      <c r="L29" s="186"/>
      <c r="M29" s="173">
        <f t="shared" si="18"/>
        <v>0</v>
      </c>
      <c r="N29" s="140"/>
      <c r="O29" s="140">
        <f t="shared" si="18"/>
        <v>100000</v>
      </c>
      <c r="P29" s="140"/>
      <c r="Q29" s="140">
        <f t="shared" si="18"/>
        <v>100000</v>
      </c>
      <c r="R29" s="211"/>
      <c r="S29" s="185">
        <f t="shared" si="18"/>
        <v>0</v>
      </c>
      <c r="T29" s="140"/>
      <c r="U29" s="140">
        <f t="shared" si="18"/>
        <v>0</v>
      </c>
      <c r="V29" s="140"/>
      <c r="W29" s="140">
        <f t="shared" si="18"/>
        <v>0</v>
      </c>
      <c r="X29" s="186"/>
      <c r="Y29" s="173">
        <f t="shared" si="18"/>
        <v>100000</v>
      </c>
      <c r="Z29" s="140"/>
      <c r="AA29" s="140">
        <f t="shared" si="18"/>
        <v>100000</v>
      </c>
      <c r="AB29" s="140"/>
      <c r="AC29" s="140">
        <f t="shared" ref="AC29" si="19">SUM(AC26:AC28)</f>
        <v>0</v>
      </c>
      <c r="AD29" s="141">
        <f t="shared" si="18"/>
        <v>0</v>
      </c>
      <c r="AE29" s="142">
        <f>G29+I29+K29+M29+O29+Q29+S29+U29+W29+Y29+AA29+AC29</f>
        <v>500000</v>
      </c>
      <c r="AF29" s="143">
        <f t="shared" ref="AF29:AG29" si="20">SUM(AF26:AF28)</f>
        <v>0</v>
      </c>
      <c r="AG29" s="144">
        <f t="shared" si="20"/>
        <v>500000</v>
      </c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</row>
    <row r="30" spans="1:111" s="9" customFormat="1" ht="23.4" customHeight="1">
      <c r="A30" s="8"/>
      <c r="B30" s="23"/>
      <c r="C30" s="24"/>
      <c r="D30" s="150" t="s">
        <v>47</v>
      </c>
      <c r="E30" s="151"/>
      <c r="F30" s="152"/>
      <c r="G30" s="197"/>
      <c r="H30" s="153"/>
      <c r="I30" s="154"/>
      <c r="J30" s="154"/>
      <c r="K30" s="155"/>
      <c r="L30" s="198"/>
      <c r="M30" s="176">
        <v>1750000</v>
      </c>
      <c r="N30" s="155"/>
      <c r="O30" s="155"/>
      <c r="P30" s="155"/>
      <c r="Q30" s="154"/>
      <c r="R30" s="152"/>
      <c r="S30" s="223"/>
      <c r="T30" s="154"/>
      <c r="U30" s="153"/>
      <c r="V30" s="153"/>
      <c r="W30" s="154"/>
      <c r="X30" s="224"/>
      <c r="Y30" s="217"/>
      <c r="Z30" s="153"/>
      <c r="AA30" s="155"/>
      <c r="AB30" s="155"/>
      <c r="AC30" s="155"/>
      <c r="AD30" s="156"/>
      <c r="AE30" s="248">
        <f>G30+I30+K30+M30+O30+Q30+S30+U30+W30+Y30+AA30+AC30</f>
        <v>1750000</v>
      </c>
      <c r="AF30" s="132">
        <f>H30+J30+L30+N30+P30+R30+T30+V30+X30+Z30+AB30+AD30</f>
        <v>0</v>
      </c>
      <c r="AG30" s="255">
        <f>AE30-AF30</f>
        <v>1750000</v>
      </c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</row>
    <row r="31" spans="1:111" s="9" customFormat="1" ht="23.4" customHeight="1">
      <c r="A31" s="8"/>
      <c r="B31" s="22"/>
      <c r="C31" s="10"/>
      <c r="D31" s="35" t="s">
        <v>48</v>
      </c>
      <c r="E31" s="41"/>
      <c r="F31" s="111"/>
      <c r="G31" s="199"/>
      <c r="H31" s="19"/>
      <c r="I31" s="18"/>
      <c r="J31" s="18"/>
      <c r="K31" s="19"/>
      <c r="L31" s="200"/>
      <c r="M31" s="177"/>
      <c r="N31" s="18"/>
      <c r="O31" s="19"/>
      <c r="P31" s="19"/>
      <c r="Q31" s="18"/>
      <c r="R31" s="111"/>
      <c r="S31" s="225">
        <v>800000</v>
      </c>
      <c r="T31" s="18"/>
      <c r="U31" s="18"/>
      <c r="V31" s="18"/>
      <c r="W31" s="19"/>
      <c r="X31" s="200"/>
      <c r="Y31" s="218"/>
      <c r="Z31" s="17"/>
      <c r="AA31" s="19"/>
      <c r="AB31" s="19"/>
      <c r="AC31" s="19"/>
      <c r="AD31" s="120"/>
      <c r="AE31" s="249">
        <f t="shared" ref="AE31:AE33" si="21">G31+I31+K31+M31+O31+Q31+S31+U31+W31+Y31+AA31+AC31</f>
        <v>800000</v>
      </c>
      <c r="AF31" s="258">
        <f t="shared" ref="AF31:AF33" si="22">H31+J31+L31+N31+P31+R31+T31+V31+X31+Z31+AB31+AD31</f>
        <v>0</v>
      </c>
      <c r="AG31" s="252">
        <f t="shared" ref="AG31:AG33" si="23">AE31-AF31</f>
        <v>800000</v>
      </c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</row>
    <row r="32" spans="1:111" s="9" customFormat="1" ht="23.4" customHeight="1">
      <c r="A32" s="8"/>
      <c r="B32" s="22"/>
      <c r="C32" s="10"/>
      <c r="D32" s="35" t="s">
        <v>49</v>
      </c>
      <c r="E32" s="41"/>
      <c r="F32" s="111"/>
      <c r="G32" s="199"/>
      <c r="H32" s="19"/>
      <c r="I32" s="18"/>
      <c r="J32" s="18"/>
      <c r="K32" s="19"/>
      <c r="L32" s="200"/>
      <c r="M32" s="177"/>
      <c r="N32" s="18"/>
      <c r="O32" s="19"/>
      <c r="P32" s="19"/>
      <c r="Q32" s="18"/>
      <c r="R32" s="111"/>
      <c r="S32" s="225"/>
      <c r="T32" s="18"/>
      <c r="U32" s="18"/>
      <c r="V32" s="18"/>
      <c r="W32" s="19"/>
      <c r="X32" s="200"/>
      <c r="Y32" s="218">
        <v>1500000</v>
      </c>
      <c r="Z32" s="17"/>
      <c r="AA32" s="19"/>
      <c r="AB32" s="19"/>
      <c r="AC32" s="19"/>
      <c r="AD32" s="120"/>
      <c r="AE32" s="249">
        <f t="shared" si="21"/>
        <v>1500000</v>
      </c>
      <c r="AF32" s="258">
        <f t="shared" si="22"/>
        <v>0</v>
      </c>
      <c r="AG32" s="252">
        <f t="shared" si="23"/>
        <v>1500000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</row>
    <row r="33" spans="1:111" s="9" customFormat="1" ht="23.4" customHeight="1">
      <c r="A33" s="8"/>
      <c r="B33" s="22"/>
      <c r="C33" s="10"/>
      <c r="D33" s="36" t="s">
        <v>50</v>
      </c>
      <c r="E33" s="42"/>
      <c r="F33" s="112"/>
      <c r="G33" s="201"/>
      <c r="H33" s="21"/>
      <c r="I33" s="20"/>
      <c r="J33" s="20"/>
      <c r="K33" s="17"/>
      <c r="L33" s="202"/>
      <c r="M33" s="178"/>
      <c r="N33" s="20"/>
      <c r="O33" s="20"/>
      <c r="P33" s="20"/>
      <c r="Q33" s="20"/>
      <c r="R33" s="112"/>
      <c r="S33" s="226"/>
      <c r="T33" s="17"/>
      <c r="U33" s="17"/>
      <c r="V33" s="17"/>
      <c r="W33" s="17"/>
      <c r="X33" s="202"/>
      <c r="Y33" s="218"/>
      <c r="Z33" s="17"/>
      <c r="AA33" s="21">
        <v>800000</v>
      </c>
      <c r="AB33" s="21"/>
      <c r="AC33" s="21"/>
      <c r="AD33" s="121"/>
      <c r="AE33" s="249">
        <f t="shared" si="21"/>
        <v>800000</v>
      </c>
      <c r="AF33" s="258">
        <f t="shared" si="22"/>
        <v>0</v>
      </c>
      <c r="AG33" s="252">
        <f t="shared" si="23"/>
        <v>800000</v>
      </c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</row>
    <row r="34" spans="1:111" s="9" customFormat="1" ht="23.4" customHeight="1" thickBot="1">
      <c r="A34" s="8"/>
      <c r="B34" s="90" t="s">
        <v>26</v>
      </c>
      <c r="C34" s="91"/>
      <c r="D34" s="92"/>
      <c r="E34" s="93" t="s">
        <v>22</v>
      </c>
      <c r="F34" s="109"/>
      <c r="G34" s="189">
        <f>SUM(G30:G33)</f>
        <v>0</v>
      </c>
      <c r="H34" s="28"/>
      <c r="I34" s="28">
        <f>SUM(I30:I33)</f>
        <v>0</v>
      </c>
      <c r="J34" s="28"/>
      <c r="K34" s="28">
        <f t="shared" ref="K34:AA34" si="24">SUM(K30:K33)</f>
        <v>0</v>
      </c>
      <c r="L34" s="190"/>
      <c r="M34" s="98">
        <f t="shared" si="24"/>
        <v>1750000</v>
      </c>
      <c r="N34" s="28"/>
      <c r="O34" s="28">
        <f t="shared" si="24"/>
        <v>0</v>
      </c>
      <c r="P34" s="28"/>
      <c r="Q34" s="28">
        <f t="shared" si="24"/>
        <v>0</v>
      </c>
      <c r="R34" s="103"/>
      <c r="S34" s="189">
        <f t="shared" si="24"/>
        <v>800000</v>
      </c>
      <c r="T34" s="28"/>
      <c r="U34" s="28">
        <f t="shared" si="24"/>
        <v>0</v>
      </c>
      <c r="V34" s="28"/>
      <c r="W34" s="28">
        <f t="shared" si="24"/>
        <v>0</v>
      </c>
      <c r="X34" s="190"/>
      <c r="Y34" s="98">
        <f t="shared" si="24"/>
        <v>1500000</v>
      </c>
      <c r="Z34" s="28"/>
      <c r="AA34" s="28">
        <f t="shared" si="24"/>
        <v>800000</v>
      </c>
      <c r="AB34" s="28"/>
      <c r="AC34" s="28">
        <f>SUM(AC30:AC33)</f>
        <v>0</v>
      </c>
      <c r="AD34" s="145">
        <f>SUM(AD30:AD33)</f>
        <v>0</v>
      </c>
      <c r="AE34" s="142">
        <f>G34+I34+K34+M34+O34+Q34+S34+U34+W34+Y34+AA34+AC34</f>
        <v>4850000</v>
      </c>
      <c r="AF34" s="29">
        <f>SUM(AF30:AF33)</f>
        <v>0</v>
      </c>
      <c r="AG34" s="29">
        <f>SUM(AG30:AG33)</f>
        <v>4850000</v>
      </c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</row>
    <row r="35" spans="1:111" s="9" customFormat="1" ht="23.4" customHeight="1">
      <c r="A35" s="8"/>
      <c r="B35" s="126"/>
      <c r="C35" s="127"/>
      <c r="D35" s="166" t="s">
        <v>36</v>
      </c>
      <c r="E35" s="167">
        <v>80</v>
      </c>
      <c r="F35" s="168">
        <v>500</v>
      </c>
      <c r="G35" s="191">
        <f>E35*F35</f>
        <v>40000</v>
      </c>
      <c r="H35" s="147"/>
      <c r="I35" s="131"/>
      <c r="J35" s="131"/>
      <c r="K35" s="148"/>
      <c r="L35" s="203"/>
      <c r="M35" s="171"/>
      <c r="N35" s="131"/>
      <c r="O35" s="147"/>
      <c r="P35" s="147"/>
      <c r="Q35" s="147"/>
      <c r="R35" s="213"/>
      <c r="S35" s="227"/>
      <c r="T35" s="148"/>
      <c r="U35" s="147"/>
      <c r="V35" s="147"/>
      <c r="W35" s="147"/>
      <c r="X35" s="192"/>
      <c r="Y35" s="171"/>
      <c r="Z35" s="131"/>
      <c r="AA35" s="147"/>
      <c r="AB35" s="147"/>
      <c r="AC35" s="147"/>
      <c r="AD35" s="149"/>
      <c r="AE35" s="248">
        <f>G35+I35+K35+M35+O35+Q35+S35+U35+W35+Y35+AA35+AC35</f>
        <v>40000</v>
      </c>
      <c r="AF35" s="132">
        <f>H35+J35+L35+N35+P35+R35+T35+V35+X35+Z35+AB35+AD35</f>
        <v>0</v>
      </c>
      <c r="AG35" s="255">
        <f>AE35-AF35</f>
        <v>40000</v>
      </c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</row>
    <row r="36" spans="1:111" s="9" customFormat="1" ht="23.4" customHeight="1">
      <c r="A36" s="8"/>
      <c r="B36" s="133"/>
      <c r="C36" s="10"/>
      <c r="D36" s="37" t="s">
        <v>37</v>
      </c>
      <c r="E36" s="43">
        <v>80</v>
      </c>
      <c r="F36" s="113">
        <v>250</v>
      </c>
      <c r="G36" s="182">
        <f t="shared" ref="G36" si="25">E36*F36</f>
        <v>20000</v>
      </c>
      <c r="H36" s="11"/>
      <c r="I36" s="12"/>
      <c r="J36" s="12"/>
      <c r="K36" s="11"/>
      <c r="L36" s="184"/>
      <c r="M36" s="172"/>
      <c r="N36" s="12"/>
      <c r="O36" s="13"/>
      <c r="P36" s="13"/>
      <c r="Q36" s="11"/>
      <c r="R36" s="102"/>
      <c r="S36" s="219"/>
      <c r="T36" s="12"/>
      <c r="U36" s="11"/>
      <c r="V36" s="11"/>
      <c r="W36" s="11"/>
      <c r="X36" s="184"/>
      <c r="Y36" s="172"/>
      <c r="Z36" s="12"/>
      <c r="AA36" s="11"/>
      <c r="AB36" s="11"/>
      <c r="AC36" s="11"/>
      <c r="AD36" s="117"/>
      <c r="AE36" s="249">
        <f t="shared" ref="AE36:AE42" si="26">G36+I36+K36+M36+O36+Q36+S36+U36+W36+Y36+AA36+AC36</f>
        <v>20000</v>
      </c>
      <c r="AF36" s="258">
        <f t="shared" ref="AF36:AF42" si="27">H36+J36+L36+N36+P36+R36+T36+V36+X36+Z36+AB36+AD36</f>
        <v>0</v>
      </c>
      <c r="AG36" s="252">
        <f t="shared" ref="AG36:AG42" si="28">AE36-AF36</f>
        <v>20000</v>
      </c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</row>
    <row r="37" spans="1:111" s="9" customFormat="1" ht="23.4" customHeight="1">
      <c r="A37" s="8"/>
      <c r="B37" s="133"/>
      <c r="C37" s="10"/>
      <c r="D37" s="37" t="s">
        <v>38</v>
      </c>
      <c r="E37" s="43">
        <v>50</v>
      </c>
      <c r="F37" s="113">
        <v>800</v>
      </c>
      <c r="G37" s="182"/>
      <c r="H37" s="11"/>
      <c r="I37" s="11">
        <f>E37*F37</f>
        <v>40000</v>
      </c>
      <c r="J37" s="11"/>
      <c r="K37" s="11"/>
      <c r="L37" s="184"/>
      <c r="M37" s="172"/>
      <c r="N37" s="12"/>
      <c r="O37" s="11"/>
      <c r="P37" s="11"/>
      <c r="Q37" s="12"/>
      <c r="R37" s="101"/>
      <c r="S37" s="219"/>
      <c r="T37" s="12"/>
      <c r="U37" s="13"/>
      <c r="V37" s="13"/>
      <c r="W37" s="11"/>
      <c r="X37" s="184"/>
      <c r="Y37" s="215"/>
      <c r="Z37" s="13"/>
      <c r="AA37" s="11"/>
      <c r="AB37" s="11"/>
      <c r="AC37" s="11"/>
      <c r="AD37" s="117"/>
      <c r="AE37" s="249">
        <f t="shared" si="26"/>
        <v>40000</v>
      </c>
      <c r="AF37" s="258">
        <f t="shared" si="27"/>
        <v>0</v>
      </c>
      <c r="AG37" s="252">
        <f t="shared" si="28"/>
        <v>40000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</row>
    <row r="38" spans="1:111" s="9" customFormat="1" ht="23.4" customHeight="1">
      <c r="A38" s="8"/>
      <c r="B38" s="133"/>
      <c r="C38" s="10"/>
      <c r="D38" s="37" t="s">
        <v>41</v>
      </c>
      <c r="E38" s="43">
        <v>50</v>
      </c>
      <c r="F38" s="113">
        <v>600</v>
      </c>
      <c r="G38" s="182"/>
      <c r="H38" s="11"/>
      <c r="I38" s="11">
        <f>E38*F38</f>
        <v>30000</v>
      </c>
      <c r="J38" s="11"/>
      <c r="K38" s="11"/>
      <c r="L38" s="184"/>
      <c r="M38" s="172"/>
      <c r="N38" s="12"/>
      <c r="O38" s="13"/>
      <c r="P38" s="13"/>
      <c r="Q38" s="11"/>
      <c r="R38" s="102"/>
      <c r="S38" s="219"/>
      <c r="T38" s="12"/>
      <c r="U38" s="11"/>
      <c r="V38" s="11"/>
      <c r="W38" s="11"/>
      <c r="X38" s="184"/>
      <c r="Y38" s="172"/>
      <c r="Z38" s="12"/>
      <c r="AA38" s="11"/>
      <c r="AB38" s="11"/>
      <c r="AC38" s="11"/>
      <c r="AD38" s="117"/>
      <c r="AE38" s="249">
        <f t="shared" si="26"/>
        <v>30000</v>
      </c>
      <c r="AF38" s="258">
        <f t="shared" si="27"/>
        <v>0</v>
      </c>
      <c r="AG38" s="252">
        <f t="shared" si="28"/>
        <v>30000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</row>
    <row r="39" spans="1:111" s="9" customFormat="1" ht="23.4" customHeight="1">
      <c r="A39" s="8"/>
      <c r="B39" s="133"/>
      <c r="C39" s="10"/>
      <c r="D39" s="37" t="s">
        <v>39</v>
      </c>
      <c r="E39" s="43">
        <v>46</v>
      </c>
      <c r="F39" s="113">
        <v>1500</v>
      </c>
      <c r="G39" s="182"/>
      <c r="H39" s="11"/>
      <c r="I39" s="11">
        <f>E39*F39</f>
        <v>69000</v>
      </c>
      <c r="J39" s="11"/>
      <c r="K39" s="11"/>
      <c r="L39" s="184"/>
      <c r="M39" s="172"/>
      <c r="N39" s="12"/>
      <c r="O39" s="13"/>
      <c r="P39" s="13"/>
      <c r="Q39" s="11"/>
      <c r="R39" s="102"/>
      <c r="S39" s="219"/>
      <c r="T39" s="12"/>
      <c r="U39" s="11"/>
      <c r="V39" s="11"/>
      <c r="W39" s="11"/>
      <c r="X39" s="184"/>
      <c r="Y39" s="172"/>
      <c r="Z39" s="12"/>
      <c r="AA39" s="11"/>
      <c r="AB39" s="11"/>
      <c r="AC39" s="11"/>
      <c r="AD39" s="117"/>
      <c r="AE39" s="249">
        <f t="shared" si="26"/>
        <v>69000</v>
      </c>
      <c r="AF39" s="258">
        <f t="shared" si="27"/>
        <v>0</v>
      </c>
      <c r="AG39" s="252">
        <f t="shared" si="28"/>
        <v>69000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</row>
    <row r="40" spans="1:111" s="9" customFormat="1" ht="23.4" customHeight="1">
      <c r="A40" s="8"/>
      <c r="B40" s="133"/>
      <c r="C40" s="10"/>
      <c r="D40" s="37" t="s">
        <v>40</v>
      </c>
      <c r="E40" s="43">
        <v>46</v>
      </c>
      <c r="F40" s="113">
        <v>800</v>
      </c>
      <c r="G40" s="182"/>
      <c r="H40" s="11"/>
      <c r="I40" s="11">
        <f>E40*F40</f>
        <v>36800</v>
      </c>
      <c r="J40" s="11"/>
      <c r="K40" s="11"/>
      <c r="L40" s="184"/>
      <c r="M40" s="172"/>
      <c r="N40" s="12"/>
      <c r="O40" s="13"/>
      <c r="P40" s="13"/>
      <c r="Q40" s="11"/>
      <c r="R40" s="102"/>
      <c r="S40" s="219"/>
      <c r="T40" s="12"/>
      <c r="U40" s="11"/>
      <c r="V40" s="11"/>
      <c r="W40" s="11"/>
      <c r="X40" s="184"/>
      <c r="Y40" s="172"/>
      <c r="Z40" s="12"/>
      <c r="AA40" s="11"/>
      <c r="AB40" s="11"/>
      <c r="AC40" s="11"/>
      <c r="AD40" s="117"/>
      <c r="AE40" s="249">
        <f t="shared" si="26"/>
        <v>36800</v>
      </c>
      <c r="AF40" s="258">
        <f t="shared" si="27"/>
        <v>0</v>
      </c>
      <c r="AG40" s="252">
        <f t="shared" si="28"/>
        <v>36800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</row>
    <row r="41" spans="1:111" s="9" customFormat="1" ht="23.4" customHeight="1">
      <c r="A41" s="8"/>
      <c r="B41" s="133"/>
      <c r="C41" s="10"/>
      <c r="D41" s="37" t="s">
        <v>42</v>
      </c>
      <c r="E41" s="43">
        <v>24</v>
      </c>
      <c r="F41" s="113">
        <v>1500</v>
      </c>
      <c r="G41" s="182"/>
      <c r="H41" s="11"/>
      <c r="I41" s="11"/>
      <c r="J41" s="11"/>
      <c r="K41" s="11">
        <f>E41*F41</f>
        <v>36000</v>
      </c>
      <c r="L41" s="184"/>
      <c r="M41" s="172"/>
      <c r="N41" s="12"/>
      <c r="O41" s="13"/>
      <c r="P41" s="13"/>
      <c r="Q41" s="11"/>
      <c r="R41" s="102"/>
      <c r="S41" s="219"/>
      <c r="T41" s="12"/>
      <c r="U41" s="11"/>
      <c r="V41" s="11"/>
      <c r="W41" s="11"/>
      <c r="X41" s="184"/>
      <c r="Y41" s="172"/>
      <c r="Z41" s="12"/>
      <c r="AA41" s="11"/>
      <c r="AB41" s="11"/>
      <c r="AC41" s="11"/>
      <c r="AD41" s="117"/>
      <c r="AE41" s="249">
        <f t="shared" si="26"/>
        <v>36000</v>
      </c>
      <c r="AF41" s="258">
        <f t="shared" si="27"/>
        <v>0</v>
      </c>
      <c r="AG41" s="252">
        <f t="shared" si="28"/>
        <v>36000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</row>
    <row r="42" spans="1:111" s="9" customFormat="1" ht="23.4" customHeight="1">
      <c r="A42" s="8"/>
      <c r="B42" s="133"/>
      <c r="C42" s="10"/>
      <c r="D42" s="37" t="s">
        <v>43</v>
      </c>
      <c r="E42" s="43">
        <v>24</v>
      </c>
      <c r="F42" s="113">
        <v>500</v>
      </c>
      <c r="G42" s="182"/>
      <c r="H42" s="11"/>
      <c r="I42" s="11"/>
      <c r="J42" s="11"/>
      <c r="K42" s="11">
        <f>E42*F42</f>
        <v>12000</v>
      </c>
      <c r="L42" s="184"/>
      <c r="M42" s="172"/>
      <c r="N42" s="12"/>
      <c r="O42" s="11"/>
      <c r="P42" s="11"/>
      <c r="Q42" s="11"/>
      <c r="R42" s="102"/>
      <c r="S42" s="219"/>
      <c r="T42" s="12"/>
      <c r="U42" s="11"/>
      <c r="V42" s="11"/>
      <c r="W42" s="12"/>
      <c r="X42" s="183"/>
      <c r="Y42" s="172"/>
      <c r="Z42" s="12"/>
      <c r="AA42" s="11"/>
      <c r="AB42" s="11"/>
      <c r="AC42" s="11"/>
      <c r="AD42" s="117"/>
      <c r="AE42" s="249">
        <f t="shared" si="26"/>
        <v>12000</v>
      </c>
      <c r="AF42" s="258">
        <f t="shared" si="27"/>
        <v>0</v>
      </c>
      <c r="AG42" s="252">
        <f t="shared" si="28"/>
        <v>12000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</row>
    <row r="43" spans="1:111" s="9" customFormat="1" ht="23.4" customHeight="1" thickBot="1">
      <c r="A43" s="8"/>
      <c r="B43" s="135" t="s">
        <v>27</v>
      </c>
      <c r="C43" s="136"/>
      <c r="D43" s="137"/>
      <c r="E43" s="138" t="s">
        <v>22</v>
      </c>
      <c r="F43" s="139"/>
      <c r="G43" s="185">
        <f t="shared" ref="G43:AD43" si="29">SUM(G35:G42)</f>
        <v>60000</v>
      </c>
      <c r="H43" s="140"/>
      <c r="I43" s="140">
        <f t="shared" si="29"/>
        <v>175800</v>
      </c>
      <c r="J43" s="140"/>
      <c r="K43" s="140">
        <f t="shared" si="29"/>
        <v>48000</v>
      </c>
      <c r="L43" s="186"/>
      <c r="M43" s="173">
        <f t="shared" si="29"/>
        <v>0</v>
      </c>
      <c r="N43" s="140"/>
      <c r="O43" s="140">
        <f t="shared" si="29"/>
        <v>0</v>
      </c>
      <c r="P43" s="140"/>
      <c r="Q43" s="140">
        <f t="shared" si="29"/>
        <v>0</v>
      </c>
      <c r="R43" s="211"/>
      <c r="S43" s="185">
        <f t="shared" si="29"/>
        <v>0</v>
      </c>
      <c r="T43" s="140"/>
      <c r="U43" s="140">
        <f t="shared" si="29"/>
        <v>0</v>
      </c>
      <c r="V43" s="140"/>
      <c r="W43" s="140">
        <f t="shared" si="29"/>
        <v>0</v>
      </c>
      <c r="X43" s="186"/>
      <c r="Y43" s="173">
        <f t="shared" si="29"/>
        <v>0</v>
      </c>
      <c r="Z43" s="140"/>
      <c r="AA43" s="140">
        <f t="shared" si="29"/>
        <v>0</v>
      </c>
      <c r="AB43" s="140"/>
      <c r="AC43" s="140">
        <f t="shared" ref="AC43" si="30">SUM(AC35:AC42)</f>
        <v>0</v>
      </c>
      <c r="AD43" s="141">
        <f t="shared" si="29"/>
        <v>0</v>
      </c>
      <c r="AE43" s="142">
        <f>G43+I43+K43+M43+O43+Q43+S43+U43+W43+Y43+AA43+AC43</f>
        <v>283800</v>
      </c>
      <c r="AF43" s="143">
        <f t="shared" ref="AF43:AG43" si="31">SUM(AF35:AF42)</f>
        <v>0</v>
      </c>
      <c r="AG43" s="144">
        <f>SUM(AG35:AG42)</f>
        <v>283800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</row>
    <row r="44" spans="1:111" s="9" customFormat="1" ht="23.4" customHeight="1">
      <c r="A44" s="8"/>
      <c r="B44" s="126"/>
      <c r="C44" s="127"/>
      <c r="D44" s="166" t="s">
        <v>46</v>
      </c>
      <c r="E44" s="158">
        <v>35</v>
      </c>
      <c r="F44" s="169">
        <v>700</v>
      </c>
      <c r="G44" s="204"/>
      <c r="H44" s="162"/>
      <c r="I44" s="160">
        <f>E44*F44</f>
        <v>24500</v>
      </c>
      <c r="J44" s="160"/>
      <c r="K44" s="162"/>
      <c r="L44" s="205"/>
      <c r="M44" s="175"/>
      <c r="N44" s="162"/>
      <c r="O44" s="162"/>
      <c r="P44" s="162"/>
      <c r="Q44" s="162">
        <v>24500</v>
      </c>
      <c r="R44" s="159"/>
      <c r="S44" s="204"/>
      <c r="T44" s="162"/>
      <c r="U44" s="162"/>
      <c r="V44" s="162"/>
      <c r="W44" s="162"/>
      <c r="X44" s="205"/>
      <c r="Y44" s="175"/>
      <c r="Z44" s="162"/>
      <c r="AA44" s="162"/>
      <c r="AB44" s="162"/>
      <c r="AC44" s="162"/>
      <c r="AD44" s="163"/>
      <c r="AE44" s="248">
        <f>G44+I44+K44+M44+O44+Q44+S44+U44+W44+Y44+AA44+AC44</f>
        <v>49000</v>
      </c>
      <c r="AF44" s="132">
        <f>H44+J44+L44+N44+P44+R44+T44+V44+X44+Z44+AB44+AD44</f>
        <v>0</v>
      </c>
      <c r="AG44" s="255">
        <f>AE44-AF44</f>
        <v>49000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</row>
    <row r="45" spans="1:111" s="9" customFormat="1" ht="23.4" customHeight="1">
      <c r="A45" s="8"/>
      <c r="B45" s="133"/>
      <c r="C45" s="10"/>
      <c r="D45" s="37" t="s">
        <v>45</v>
      </c>
      <c r="E45" s="40">
        <v>500</v>
      </c>
      <c r="F45" s="114">
        <v>200</v>
      </c>
      <c r="G45" s="206"/>
      <c r="H45" s="14"/>
      <c r="I45" s="15">
        <f>E45*F45</f>
        <v>100000</v>
      </c>
      <c r="J45" s="15"/>
      <c r="K45" s="14"/>
      <c r="L45" s="207"/>
      <c r="M45" s="99"/>
      <c r="N45" s="15"/>
      <c r="O45" s="14"/>
      <c r="P45" s="14"/>
      <c r="Q45" s="14"/>
      <c r="R45" s="110"/>
      <c r="S45" s="195"/>
      <c r="T45" s="15"/>
      <c r="U45" s="14"/>
      <c r="V45" s="14"/>
      <c r="W45" s="14"/>
      <c r="X45" s="207"/>
      <c r="Y45" s="100"/>
      <c r="Z45" s="14"/>
      <c r="AA45" s="15"/>
      <c r="AB45" s="15"/>
      <c r="AC45" s="14"/>
      <c r="AD45" s="119"/>
      <c r="AE45" s="249">
        <f t="shared" ref="AE45:AE46" si="32">G45+I45+K45+M45+O45+Q45+S45+U45+W45+Y45+AA45+AC45</f>
        <v>100000</v>
      </c>
      <c r="AF45" s="258">
        <f t="shared" ref="AF45:AF46" si="33">H45+J45+L45+N45+P45+R45+T45+V45+X45+Z45+AB45+AD45</f>
        <v>0</v>
      </c>
      <c r="AG45" s="252">
        <f t="shared" ref="AG45:AG46" si="34">AE45-AF45</f>
        <v>100000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</row>
    <row r="46" spans="1:111" s="9" customFormat="1" ht="23.4" customHeight="1">
      <c r="A46" s="8"/>
      <c r="B46" s="133"/>
      <c r="C46" s="10"/>
      <c r="D46" s="37" t="s">
        <v>44</v>
      </c>
      <c r="E46" s="40">
        <v>250</v>
      </c>
      <c r="F46" s="114">
        <v>500</v>
      </c>
      <c r="G46" s="206"/>
      <c r="H46" s="14"/>
      <c r="I46" s="15"/>
      <c r="J46" s="15"/>
      <c r="K46" s="14"/>
      <c r="L46" s="207"/>
      <c r="M46" s="99"/>
      <c r="N46" s="15"/>
      <c r="O46" s="14"/>
      <c r="P46" s="14"/>
      <c r="Q46" s="14"/>
      <c r="R46" s="110"/>
      <c r="S46" s="195"/>
      <c r="T46" s="15"/>
      <c r="U46" s="14"/>
      <c r="V46" s="14"/>
      <c r="W46" s="14"/>
      <c r="X46" s="207"/>
      <c r="Y46" s="100"/>
      <c r="Z46" s="14"/>
      <c r="AA46" s="15">
        <f>E46*F46</f>
        <v>125000</v>
      </c>
      <c r="AB46" s="15"/>
      <c r="AC46" s="14"/>
      <c r="AD46" s="119"/>
      <c r="AE46" s="249">
        <f t="shared" si="32"/>
        <v>125000</v>
      </c>
      <c r="AF46" s="258">
        <f t="shared" si="33"/>
        <v>0</v>
      </c>
      <c r="AG46" s="252">
        <f t="shared" si="34"/>
        <v>125000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</row>
    <row r="47" spans="1:111" s="9" customFormat="1" ht="23.4" customHeight="1" thickBot="1">
      <c r="A47" s="8"/>
      <c r="B47" s="135" t="s">
        <v>28</v>
      </c>
      <c r="C47" s="136"/>
      <c r="D47" s="137"/>
      <c r="E47" s="138" t="s">
        <v>22</v>
      </c>
      <c r="F47" s="139"/>
      <c r="G47" s="185">
        <f t="shared" ref="G47:AD47" si="35">SUM(G44:G46)</f>
        <v>0</v>
      </c>
      <c r="H47" s="140"/>
      <c r="I47" s="140">
        <f t="shared" si="35"/>
        <v>124500</v>
      </c>
      <c r="J47" s="140"/>
      <c r="K47" s="140">
        <f t="shared" si="35"/>
        <v>0</v>
      </c>
      <c r="L47" s="186"/>
      <c r="M47" s="173">
        <f t="shared" si="35"/>
        <v>0</v>
      </c>
      <c r="N47" s="140"/>
      <c r="O47" s="140">
        <f t="shared" si="35"/>
        <v>0</v>
      </c>
      <c r="P47" s="140"/>
      <c r="Q47" s="140">
        <f t="shared" si="35"/>
        <v>24500</v>
      </c>
      <c r="R47" s="211"/>
      <c r="S47" s="185">
        <f t="shared" si="35"/>
        <v>0</v>
      </c>
      <c r="T47" s="140"/>
      <c r="U47" s="140">
        <f t="shared" si="35"/>
        <v>0</v>
      </c>
      <c r="V47" s="140"/>
      <c r="W47" s="140">
        <f t="shared" si="35"/>
        <v>0</v>
      </c>
      <c r="X47" s="186"/>
      <c r="Y47" s="173">
        <f t="shared" si="35"/>
        <v>0</v>
      </c>
      <c r="Z47" s="140"/>
      <c r="AA47" s="140">
        <f t="shared" si="35"/>
        <v>125000</v>
      </c>
      <c r="AB47" s="140"/>
      <c r="AC47" s="140">
        <f t="shared" ref="AC47" si="36">SUM(AC44:AC46)</f>
        <v>0</v>
      </c>
      <c r="AD47" s="141">
        <f t="shared" si="35"/>
        <v>0</v>
      </c>
      <c r="AE47" s="142">
        <f>G47+I47+K47+M47+O47+Q47+S47+U47+W47+Y47+AA47+AC47</f>
        <v>274000</v>
      </c>
      <c r="AF47" s="143">
        <f t="shared" ref="AF47:AG47" si="37">SUM(AF44:AF46)</f>
        <v>0</v>
      </c>
      <c r="AG47" s="144">
        <f t="shared" si="37"/>
        <v>274000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</row>
    <row r="48" spans="1:111" s="9" customFormat="1" ht="23.4" customHeight="1" thickBot="1">
      <c r="A48" s="8"/>
      <c r="B48" s="87" t="s">
        <v>29</v>
      </c>
      <c r="C48" s="88"/>
      <c r="D48" s="89"/>
      <c r="E48" s="87" t="s">
        <v>22</v>
      </c>
      <c r="F48" s="89"/>
      <c r="G48" s="208">
        <f>G10+G14+G17+G25+G29+G34+G43+G47</f>
        <v>171000</v>
      </c>
      <c r="H48" s="208">
        <f t="shared" ref="H48:AD48" si="38">H10+H14+H17+H25+H29+H34+H43+H47</f>
        <v>0</v>
      </c>
      <c r="I48" s="208">
        <f t="shared" si="38"/>
        <v>526300</v>
      </c>
      <c r="J48" s="208">
        <f t="shared" si="38"/>
        <v>0</v>
      </c>
      <c r="K48" s="208">
        <f t="shared" si="38"/>
        <v>769000</v>
      </c>
      <c r="L48" s="271">
        <f t="shared" si="38"/>
        <v>0</v>
      </c>
      <c r="M48" s="269">
        <f t="shared" si="38"/>
        <v>2349600</v>
      </c>
      <c r="N48" s="208">
        <f t="shared" si="38"/>
        <v>0</v>
      </c>
      <c r="O48" s="208">
        <f t="shared" si="38"/>
        <v>596000</v>
      </c>
      <c r="P48" s="208">
        <f t="shared" si="38"/>
        <v>0</v>
      </c>
      <c r="Q48" s="208">
        <f t="shared" si="38"/>
        <v>550500</v>
      </c>
      <c r="R48" s="208">
        <f t="shared" si="38"/>
        <v>0</v>
      </c>
      <c r="S48" s="208">
        <f t="shared" si="38"/>
        <v>1604600</v>
      </c>
      <c r="T48" s="208">
        <f t="shared" si="38"/>
        <v>0</v>
      </c>
      <c r="U48" s="208">
        <f t="shared" si="38"/>
        <v>261000</v>
      </c>
      <c r="V48" s="208">
        <f t="shared" si="38"/>
        <v>0</v>
      </c>
      <c r="W48" s="208">
        <f t="shared" si="38"/>
        <v>641000</v>
      </c>
      <c r="X48" s="208">
        <f t="shared" si="38"/>
        <v>0</v>
      </c>
      <c r="Y48" s="208">
        <f t="shared" si="38"/>
        <v>2199600</v>
      </c>
      <c r="Z48" s="208">
        <f t="shared" si="38"/>
        <v>0</v>
      </c>
      <c r="AA48" s="208">
        <f t="shared" si="38"/>
        <v>1651000</v>
      </c>
      <c r="AB48" s="208">
        <f t="shared" si="38"/>
        <v>0</v>
      </c>
      <c r="AC48" s="208">
        <f t="shared" si="38"/>
        <v>286000</v>
      </c>
      <c r="AD48" s="208">
        <f t="shared" si="38"/>
        <v>0</v>
      </c>
      <c r="AE48" s="105">
        <f>AE10+AE14+AE17+AE25+AE29+AE34+AE43+AE47</f>
        <v>11605600</v>
      </c>
      <c r="AF48" s="30">
        <f>H48+J48+L48+N48+P48+R48+T48+V48+X48+Z48+AB48+AD48</f>
        <v>0</v>
      </c>
      <c r="AG48" s="30">
        <f>AE48-AF48</f>
        <v>11605600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</row>
    <row r="49" spans="4:33" s="2" customFormat="1" ht="9.6" customHeight="1">
      <c r="D49" s="5"/>
      <c r="F49" s="3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7"/>
      <c r="AF49" s="7"/>
      <c r="AG49" s="7"/>
    </row>
    <row r="50" spans="4:33" s="2" customFormat="1">
      <c r="D50" s="5"/>
      <c r="F50" s="3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7"/>
      <c r="AF50" s="7"/>
      <c r="AG50" s="7"/>
    </row>
    <row r="51" spans="4:33" s="2" customFormat="1" ht="16.2" thickBot="1"/>
    <row r="52" spans="4:33" s="2" customFormat="1" ht="20.399999999999999" thickBot="1">
      <c r="E52" s="267" t="s">
        <v>128</v>
      </c>
      <c r="F52" s="268"/>
      <c r="G52" s="268"/>
      <c r="H52" s="263" t="s">
        <v>122</v>
      </c>
      <c r="I52" s="263" t="s">
        <v>127</v>
      </c>
      <c r="J52" s="264" t="s">
        <v>125</v>
      </c>
    </row>
    <row r="53" spans="4:33" s="2" customFormat="1" ht="19.8">
      <c r="E53" s="259" t="s">
        <v>129</v>
      </c>
      <c r="F53" s="260"/>
      <c r="G53" s="260"/>
      <c r="H53" s="272">
        <f>AE10</f>
        <v>1352000</v>
      </c>
      <c r="I53" s="272">
        <f>AF10</f>
        <v>0</v>
      </c>
      <c r="J53" s="276">
        <f>H53-I53</f>
        <v>1352000</v>
      </c>
    </row>
    <row r="54" spans="4:33" s="2" customFormat="1" ht="19.8">
      <c r="E54" s="261" t="s">
        <v>130</v>
      </c>
      <c r="F54" s="262"/>
      <c r="G54" s="262"/>
      <c r="H54" s="273">
        <f>AE14</f>
        <v>695000</v>
      </c>
      <c r="I54" s="273">
        <f>AF14</f>
        <v>0</v>
      </c>
      <c r="J54" s="277">
        <f>H54-I54</f>
        <v>695000</v>
      </c>
    </row>
    <row r="55" spans="4:33" s="2" customFormat="1" ht="19.8">
      <c r="E55" s="261" t="s">
        <v>131</v>
      </c>
      <c r="F55" s="262"/>
      <c r="G55" s="262"/>
      <c r="H55" s="273">
        <f>AE17</f>
        <v>1000000</v>
      </c>
      <c r="I55" s="273">
        <f>AF17</f>
        <v>0</v>
      </c>
      <c r="J55" s="277">
        <f t="shared" ref="J55:J60" si="39">H55-I55</f>
        <v>1000000</v>
      </c>
    </row>
    <row r="56" spans="4:33" s="2" customFormat="1" ht="19.8">
      <c r="E56" s="261" t="s">
        <v>132</v>
      </c>
      <c r="F56" s="262"/>
      <c r="G56" s="262"/>
      <c r="H56" s="273">
        <f>AE25</f>
        <v>2650800</v>
      </c>
      <c r="I56" s="273">
        <f>AF25</f>
        <v>0</v>
      </c>
      <c r="J56" s="277">
        <f t="shared" si="39"/>
        <v>2650800</v>
      </c>
    </row>
    <row r="57" spans="4:33" s="2" customFormat="1" ht="19.8">
      <c r="E57" s="261" t="s">
        <v>133</v>
      </c>
      <c r="F57" s="262"/>
      <c r="G57" s="262"/>
      <c r="H57" s="273">
        <f>AE29</f>
        <v>500000</v>
      </c>
      <c r="I57" s="273">
        <f>AF29</f>
        <v>0</v>
      </c>
      <c r="J57" s="277">
        <f t="shared" si="39"/>
        <v>500000</v>
      </c>
    </row>
    <row r="58" spans="4:33" s="2" customFormat="1" ht="19.8">
      <c r="E58" s="261" t="s">
        <v>134</v>
      </c>
      <c r="F58" s="262"/>
      <c r="G58" s="262"/>
      <c r="H58" s="273">
        <f>AE34</f>
        <v>4850000</v>
      </c>
      <c r="I58" s="273">
        <f>AF34</f>
        <v>0</v>
      </c>
      <c r="J58" s="277">
        <f t="shared" si="39"/>
        <v>4850000</v>
      </c>
    </row>
    <row r="59" spans="4:33" s="2" customFormat="1" ht="19.8">
      <c r="E59" s="261" t="s">
        <v>135</v>
      </c>
      <c r="F59" s="262"/>
      <c r="G59" s="262"/>
      <c r="H59" s="273">
        <f>AE43</f>
        <v>283800</v>
      </c>
      <c r="I59" s="273">
        <f>AF43</f>
        <v>0</v>
      </c>
      <c r="J59" s="277">
        <f t="shared" si="39"/>
        <v>283800</v>
      </c>
    </row>
    <row r="60" spans="4:33" s="2" customFormat="1" ht="19.8">
      <c r="E60" s="261" t="s">
        <v>137</v>
      </c>
      <c r="F60" s="262"/>
      <c r="G60" s="262"/>
      <c r="H60" s="274">
        <f>AE47</f>
        <v>274000</v>
      </c>
      <c r="I60" s="274">
        <f>AF47</f>
        <v>0</v>
      </c>
      <c r="J60" s="277">
        <f t="shared" si="39"/>
        <v>274000</v>
      </c>
    </row>
    <row r="61" spans="4:33" s="2" customFormat="1" ht="20.399999999999999" thickBot="1">
      <c r="E61" s="265" t="s">
        <v>136</v>
      </c>
      <c r="F61" s="266"/>
      <c r="G61" s="266"/>
      <c r="H61" s="275">
        <f>SUM(H53:H60)</f>
        <v>11605600</v>
      </c>
      <c r="I61" s="275" t="e">
        <f>I53:I60+SUM(I53:I60)</f>
        <v>#VALUE!</v>
      </c>
      <c r="J61" s="278" t="e">
        <f>H61-I61</f>
        <v>#VALUE!</v>
      </c>
    </row>
    <row r="62" spans="4:33" s="2" customFormat="1"/>
    <row r="63" spans="4:33" s="2" customFormat="1"/>
    <row r="64" spans="4:33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  <row r="270" s="2" customFormat="1"/>
    <row r="271" s="2" customFormat="1"/>
    <row r="272" s="2" customFormat="1"/>
    <row r="273" s="2" customFormat="1"/>
    <row r="274" s="2" customFormat="1"/>
    <row r="275" s="2" customFormat="1"/>
    <row r="276" s="2" customFormat="1"/>
    <row r="277" s="2" customFormat="1"/>
    <row r="278" s="2" customFormat="1"/>
    <row r="279" s="2" customFormat="1"/>
    <row r="280" s="2" customFormat="1"/>
    <row r="281" s="2" customFormat="1"/>
    <row r="282" s="2" customFormat="1"/>
    <row r="283" s="2" customFormat="1"/>
    <row r="284" s="2" customFormat="1"/>
    <row r="285" s="2" customFormat="1"/>
    <row r="286" s="2" customFormat="1"/>
    <row r="287" s="2" customFormat="1"/>
    <row r="288" s="2" customFormat="1"/>
    <row r="289" s="2" customFormat="1"/>
    <row r="290" s="2" customFormat="1"/>
    <row r="291" s="2" customFormat="1"/>
    <row r="292" s="2" customFormat="1"/>
    <row r="293" s="2" customFormat="1"/>
    <row r="294" s="2" customFormat="1"/>
    <row r="295" s="2" customFormat="1"/>
    <row r="296" s="2" customFormat="1"/>
    <row r="297" s="2" customFormat="1"/>
    <row r="298" s="2" customFormat="1"/>
    <row r="299" s="2" customFormat="1"/>
    <row r="300" s="2" customFormat="1"/>
    <row r="301" s="2" customFormat="1"/>
    <row r="302" s="2" customFormat="1"/>
    <row r="303" s="2" customFormat="1"/>
    <row r="304" s="2" customFormat="1"/>
    <row r="305" s="2" customFormat="1"/>
    <row r="306" s="2" customFormat="1"/>
    <row r="307" s="2" customFormat="1"/>
    <row r="308" s="2" customFormat="1"/>
    <row r="309" s="2" customFormat="1"/>
    <row r="310" s="2" customFormat="1"/>
    <row r="311" s="2" customFormat="1"/>
    <row r="312" s="2" customFormat="1"/>
    <row r="313" s="2" customFormat="1"/>
    <row r="314" s="2" customFormat="1"/>
    <row r="315" s="2" customFormat="1"/>
    <row r="316" s="2" customFormat="1"/>
    <row r="317" s="2" customFormat="1"/>
    <row r="318" s="2" customFormat="1"/>
    <row r="319" s="2" customFormat="1"/>
    <row r="320" s="2" customFormat="1"/>
    <row r="321" s="2" customFormat="1"/>
    <row r="322" s="2" customFormat="1"/>
    <row r="323" s="2" customFormat="1"/>
    <row r="324" s="2" customFormat="1"/>
    <row r="325" s="2" customFormat="1"/>
    <row r="326" s="2" customFormat="1"/>
    <row r="327" s="2" customFormat="1"/>
    <row r="328" s="2" customFormat="1"/>
    <row r="329" s="2" customFormat="1"/>
    <row r="330" s="2" customFormat="1"/>
    <row r="331" s="2" customFormat="1"/>
    <row r="332" s="2" customFormat="1"/>
    <row r="333" s="2" customFormat="1"/>
    <row r="334" s="2" customFormat="1"/>
    <row r="335" s="2" customFormat="1"/>
    <row r="336" s="2" customFormat="1"/>
    <row r="337" s="2" customFormat="1"/>
    <row r="338" s="2" customFormat="1"/>
    <row r="339" s="2" customFormat="1"/>
    <row r="340" s="2" customFormat="1"/>
    <row r="341" s="2" customFormat="1"/>
    <row r="342" s="2" customFormat="1"/>
    <row r="343" s="2" customFormat="1"/>
    <row r="344" s="2" customFormat="1"/>
    <row r="345" s="2" customFormat="1"/>
    <row r="346" s="2" customFormat="1"/>
    <row r="347" s="2" customFormat="1"/>
    <row r="348" s="2" customFormat="1"/>
    <row r="349" s="2" customFormat="1"/>
    <row r="350" s="2" customFormat="1"/>
    <row r="351" s="2" customFormat="1"/>
    <row r="352" s="2" customFormat="1"/>
    <row r="353" s="2" customFormat="1"/>
    <row r="354" s="2" customFormat="1"/>
    <row r="355" s="2" customFormat="1"/>
    <row r="356" s="2" customFormat="1"/>
    <row r="357" s="2" customFormat="1"/>
    <row r="358" s="2" customFormat="1"/>
    <row r="359" s="2" customFormat="1"/>
    <row r="360" s="2" customFormat="1"/>
    <row r="361" s="2" customFormat="1"/>
    <row r="362" s="2" customFormat="1"/>
    <row r="363" s="2" customFormat="1"/>
    <row r="364" s="2" customFormat="1"/>
    <row r="365" s="2" customFormat="1"/>
    <row r="366" s="2" customFormat="1"/>
    <row r="367" s="2" customFormat="1"/>
    <row r="368" s="2" customFormat="1"/>
    <row r="369" s="2" customFormat="1"/>
    <row r="370" s="2" customFormat="1"/>
    <row r="371" s="2" customFormat="1"/>
    <row r="372" s="2" customFormat="1"/>
    <row r="373" s="2" customFormat="1"/>
    <row r="374" s="2" customFormat="1"/>
    <row r="375" s="2" customFormat="1"/>
    <row r="376" s="2" customFormat="1"/>
    <row r="377" s="2" customFormat="1"/>
    <row r="378" s="2" customFormat="1"/>
    <row r="379" s="2" customFormat="1"/>
    <row r="380" s="2" customFormat="1"/>
    <row r="381" s="2" customFormat="1"/>
    <row r="382" s="2" customFormat="1"/>
    <row r="383" s="2" customFormat="1"/>
    <row r="384" s="2" customFormat="1"/>
    <row r="385" s="2" customFormat="1"/>
    <row r="386" s="2" customFormat="1"/>
    <row r="387" s="2" customFormat="1"/>
    <row r="388" s="2" customFormat="1"/>
    <row r="389" s="2" customFormat="1"/>
    <row r="390" s="2" customFormat="1"/>
    <row r="391" s="2" customFormat="1"/>
    <row r="392" s="2" customFormat="1"/>
    <row r="393" s="2" customFormat="1"/>
    <row r="394" s="2" customFormat="1"/>
    <row r="395" s="2" customFormat="1"/>
    <row r="396" s="2" customFormat="1"/>
    <row r="397" s="2" customFormat="1"/>
    <row r="398" s="2" customFormat="1"/>
    <row r="399" s="2" customFormat="1"/>
    <row r="400" s="2" customFormat="1"/>
    <row r="401" s="2" customFormat="1"/>
    <row r="402" s="2" customFormat="1"/>
    <row r="403" s="2" customFormat="1"/>
    <row r="404" s="2" customFormat="1"/>
    <row r="405" s="2" customFormat="1"/>
    <row r="406" s="2" customFormat="1"/>
    <row r="407" s="2" customFormat="1"/>
    <row r="408" s="2" customFormat="1"/>
    <row r="409" s="2" customFormat="1"/>
    <row r="410" s="2" customFormat="1"/>
    <row r="411" s="2" customFormat="1"/>
    <row r="412" s="2" customFormat="1"/>
    <row r="413" s="2" customFormat="1"/>
    <row r="414" s="2" customFormat="1"/>
    <row r="415" s="2" customFormat="1"/>
    <row r="416" s="2" customFormat="1"/>
    <row r="417" s="2" customFormat="1"/>
    <row r="418" s="2" customFormat="1"/>
    <row r="419" s="2" customFormat="1"/>
    <row r="420" s="2" customFormat="1"/>
    <row r="421" s="2" customFormat="1"/>
    <row r="422" s="2" customFormat="1"/>
    <row r="423" s="2" customFormat="1"/>
    <row r="424" s="2" customFormat="1"/>
    <row r="425" s="2" customFormat="1"/>
    <row r="426" s="2" customFormat="1"/>
    <row r="427" s="2" customFormat="1"/>
    <row r="428" s="2" customFormat="1"/>
    <row r="429" s="2" customFormat="1"/>
    <row r="430" s="2" customFormat="1"/>
    <row r="431" s="2" customFormat="1"/>
    <row r="432" s="2" customFormat="1"/>
    <row r="433" s="2" customFormat="1"/>
    <row r="434" s="2" customFormat="1"/>
    <row r="435" s="2" customFormat="1"/>
    <row r="436" s="2" customFormat="1"/>
    <row r="437" s="2" customFormat="1"/>
    <row r="438" s="2" customFormat="1"/>
    <row r="439" s="2" customFormat="1"/>
    <row r="440" s="2" customFormat="1"/>
    <row r="441" s="2" customFormat="1"/>
    <row r="442" s="2" customFormat="1"/>
    <row r="443" s="2" customFormat="1"/>
    <row r="444" s="2" customFormat="1"/>
    <row r="445" s="2" customFormat="1"/>
    <row r="446" s="2" customFormat="1"/>
    <row r="447" s="2" customFormat="1"/>
    <row r="448" s="2" customFormat="1"/>
    <row r="449" s="2" customFormat="1"/>
    <row r="450" s="2" customFormat="1"/>
    <row r="451" s="2" customFormat="1"/>
    <row r="452" s="2" customFormat="1"/>
    <row r="453" s="2" customFormat="1"/>
    <row r="454" s="2" customFormat="1"/>
    <row r="455" s="2" customFormat="1"/>
    <row r="456" s="2" customFormat="1"/>
    <row r="457" s="2" customFormat="1"/>
    <row r="458" s="2" customFormat="1"/>
    <row r="459" s="2" customFormat="1"/>
    <row r="460" s="2" customFormat="1"/>
    <row r="461" s="2" customFormat="1"/>
    <row r="462" s="2" customFormat="1"/>
    <row r="463" s="2" customFormat="1"/>
    <row r="464" s="2" customFormat="1"/>
    <row r="465" s="2" customFormat="1"/>
    <row r="466" s="2" customFormat="1"/>
    <row r="467" s="2" customFormat="1"/>
    <row r="468" s="2" customFormat="1"/>
    <row r="469" s="2" customFormat="1"/>
    <row r="470" s="2" customFormat="1"/>
    <row r="471" s="2" customFormat="1"/>
    <row r="472" s="2" customFormat="1"/>
    <row r="473" s="2" customFormat="1"/>
    <row r="474" s="2" customFormat="1"/>
    <row r="475" s="2" customFormat="1"/>
    <row r="476" s="2" customFormat="1"/>
    <row r="477" s="2" customFormat="1"/>
    <row r="478" s="2" customFormat="1"/>
    <row r="479" s="2" customFormat="1"/>
    <row r="480" s="2" customFormat="1"/>
    <row r="481" s="2" customFormat="1"/>
    <row r="482" s="2" customFormat="1"/>
    <row r="483" s="2" customFormat="1"/>
    <row r="484" s="2" customFormat="1"/>
    <row r="485" s="2" customFormat="1"/>
    <row r="486" s="2" customFormat="1"/>
    <row r="487" s="2" customFormat="1"/>
    <row r="488" s="2" customFormat="1"/>
    <row r="489" s="2" customFormat="1"/>
    <row r="490" s="2" customFormat="1"/>
    <row r="491" s="2" customFormat="1"/>
    <row r="492" s="2" customFormat="1"/>
    <row r="493" s="2" customFormat="1"/>
    <row r="494" s="2" customFormat="1"/>
    <row r="495" s="2" customFormat="1"/>
    <row r="496" s="2" customFormat="1"/>
    <row r="497" s="2" customFormat="1"/>
    <row r="498" s="2" customFormat="1"/>
    <row r="499" s="2" customFormat="1"/>
    <row r="500" s="2" customFormat="1"/>
    <row r="501" s="2" customFormat="1"/>
    <row r="502" s="2" customFormat="1"/>
    <row r="503" s="2" customFormat="1"/>
    <row r="504" s="2" customFormat="1"/>
    <row r="505" s="2" customFormat="1"/>
    <row r="506" s="2" customFormat="1"/>
    <row r="507" s="2" customFormat="1"/>
    <row r="508" s="2" customFormat="1"/>
    <row r="509" s="2" customFormat="1"/>
    <row r="510" s="2" customFormat="1"/>
    <row r="511" s="2" customFormat="1"/>
    <row r="512" s="2" customFormat="1"/>
    <row r="513" s="2" customFormat="1"/>
    <row r="514" s="2" customFormat="1"/>
    <row r="515" s="2" customFormat="1"/>
    <row r="516" s="2" customFormat="1"/>
    <row r="517" s="2" customFormat="1"/>
    <row r="518" s="2" customFormat="1"/>
    <row r="519" s="2" customFormat="1"/>
    <row r="520" s="2" customFormat="1"/>
    <row r="521" s="2" customFormat="1"/>
    <row r="522" s="2" customFormat="1"/>
    <row r="523" s="2" customFormat="1"/>
    <row r="524" s="2" customFormat="1"/>
    <row r="525" s="2" customFormat="1"/>
    <row r="526" s="2" customFormat="1"/>
    <row r="527" s="2" customFormat="1"/>
    <row r="528" s="2" customFormat="1"/>
    <row r="529" s="2" customFormat="1"/>
    <row r="530" s="2" customFormat="1"/>
    <row r="531" s="2" customFormat="1"/>
    <row r="532" s="2" customFormat="1"/>
    <row r="533" s="2" customFormat="1"/>
    <row r="534" s="2" customFormat="1"/>
    <row r="535" s="2" customFormat="1"/>
    <row r="536" s="2" customFormat="1"/>
    <row r="537" s="2" customFormat="1"/>
    <row r="538" s="2" customFormat="1"/>
    <row r="539" s="2" customFormat="1"/>
    <row r="540" s="2" customFormat="1"/>
    <row r="541" s="2" customFormat="1"/>
    <row r="542" s="2" customFormat="1"/>
    <row r="543" s="2" customFormat="1"/>
    <row r="544" s="2" customFormat="1"/>
    <row r="545" s="2" customFormat="1"/>
    <row r="546" s="2" customFormat="1"/>
    <row r="547" s="2" customFormat="1"/>
    <row r="548" s="2" customFormat="1"/>
    <row r="549" s="2" customFormat="1"/>
    <row r="550" s="2" customFormat="1"/>
    <row r="551" s="2" customFormat="1"/>
    <row r="552" s="2" customFormat="1"/>
    <row r="553" s="2" customFormat="1"/>
    <row r="554" s="2" customFormat="1"/>
    <row r="555" s="2" customFormat="1"/>
    <row r="556" s="2" customFormat="1"/>
    <row r="557" s="2" customFormat="1"/>
    <row r="558" s="2" customFormat="1"/>
    <row r="559" s="2" customFormat="1"/>
    <row r="560" s="2" customFormat="1"/>
    <row r="561" s="2" customFormat="1"/>
    <row r="562" s="2" customFormat="1"/>
    <row r="563" s="2" customFormat="1"/>
    <row r="564" s="2" customFormat="1"/>
    <row r="565" s="2" customFormat="1"/>
    <row r="566" s="2" customFormat="1"/>
    <row r="567" s="2" customFormat="1"/>
    <row r="568" s="2" customFormat="1"/>
    <row r="569" s="2" customFormat="1"/>
    <row r="570" s="2" customFormat="1"/>
    <row r="571" s="2" customFormat="1"/>
    <row r="572" s="2" customFormat="1"/>
    <row r="573" s="2" customFormat="1"/>
    <row r="574" s="2" customFormat="1"/>
    <row r="575" s="2" customFormat="1"/>
    <row r="576" s="2" customFormat="1"/>
    <row r="577" s="2" customFormat="1"/>
    <row r="578" s="2" customFormat="1"/>
    <row r="579" s="2" customFormat="1"/>
    <row r="580" s="2" customFormat="1"/>
    <row r="581" s="2" customFormat="1"/>
    <row r="582" s="2" customFormat="1"/>
    <row r="583" s="2" customFormat="1"/>
    <row r="584" s="2" customFormat="1"/>
    <row r="585" s="2" customFormat="1"/>
    <row r="586" s="2" customFormat="1"/>
    <row r="587" s="2" customFormat="1"/>
    <row r="588" s="2" customFormat="1"/>
    <row r="589" s="2" customFormat="1"/>
    <row r="590" s="2" customFormat="1"/>
    <row r="591" s="2" customFormat="1"/>
    <row r="592" s="2" customFormat="1"/>
    <row r="593" s="2" customFormat="1"/>
    <row r="594" s="2" customFormat="1"/>
    <row r="595" s="2" customFormat="1"/>
    <row r="596" s="2" customFormat="1"/>
    <row r="597" s="2" customFormat="1"/>
    <row r="598" s="2" customFormat="1"/>
    <row r="599" s="2" customFormat="1"/>
    <row r="600" s="2" customFormat="1"/>
    <row r="601" s="2" customFormat="1"/>
    <row r="602" s="2" customFormat="1"/>
    <row r="603" s="2" customFormat="1"/>
    <row r="604" s="2" customFormat="1"/>
    <row r="605" s="2" customFormat="1"/>
    <row r="606" s="2" customFormat="1"/>
    <row r="607" s="2" customFormat="1"/>
    <row r="608" s="2" customFormat="1"/>
    <row r="609" s="2" customFormat="1"/>
    <row r="610" s="2" customFormat="1"/>
    <row r="611" s="2" customFormat="1"/>
    <row r="612" s="2" customFormat="1"/>
    <row r="613" s="2" customFormat="1"/>
    <row r="614" s="2" customFormat="1"/>
    <row r="615" s="2" customFormat="1"/>
    <row r="616" s="2" customFormat="1"/>
    <row r="617" s="2" customFormat="1"/>
    <row r="618" s="2" customFormat="1"/>
    <row r="619" s="2" customFormat="1"/>
    <row r="620" s="2" customFormat="1"/>
    <row r="621" s="2" customFormat="1"/>
    <row r="622" s="2" customFormat="1"/>
    <row r="623" s="2" customFormat="1"/>
    <row r="624" s="2" customFormat="1"/>
    <row r="625" s="2" customFormat="1"/>
    <row r="626" s="2" customFormat="1"/>
    <row r="627" s="2" customFormat="1"/>
    <row r="628" s="2" customFormat="1"/>
    <row r="629" s="2" customFormat="1"/>
    <row r="630" s="2" customFormat="1"/>
    <row r="631" s="2" customFormat="1"/>
    <row r="632" s="2" customFormat="1"/>
    <row r="633" s="2" customFormat="1"/>
    <row r="634" s="2" customFormat="1"/>
    <row r="635" s="2" customFormat="1"/>
    <row r="636" s="2" customFormat="1"/>
    <row r="637" s="2" customFormat="1"/>
    <row r="638" s="2" customFormat="1"/>
    <row r="639" s="2" customFormat="1"/>
    <row r="640" s="2" customFormat="1"/>
    <row r="641" s="2" customFormat="1"/>
    <row r="642" s="2" customFormat="1"/>
    <row r="643" s="2" customFormat="1"/>
    <row r="644" s="2" customFormat="1"/>
    <row r="645" s="2" customFormat="1"/>
    <row r="646" s="2" customFormat="1"/>
    <row r="647" s="2" customFormat="1"/>
    <row r="648" s="2" customFormat="1"/>
    <row r="649" s="2" customFormat="1"/>
    <row r="650" s="2" customFormat="1"/>
    <row r="651" s="2" customFormat="1"/>
    <row r="652" s="2" customFormat="1"/>
    <row r="653" s="2" customFormat="1"/>
    <row r="654" s="2" customFormat="1"/>
    <row r="655" s="2" customFormat="1"/>
    <row r="656" s="2" customFormat="1"/>
    <row r="657" s="2" customFormat="1"/>
    <row r="658" s="2" customFormat="1"/>
    <row r="659" s="2" customFormat="1"/>
    <row r="660" s="2" customFormat="1"/>
    <row r="661" s="2" customFormat="1"/>
    <row r="662" s="2" customFormat="1"/>
    <row r="663" s="2" customFormat="1"/>
    <row r="664" s="2" customFormat="1"/>
    <row r="665" s="2" customFormat="1"/>
    <row r="666" s="2" customFormat="1"/>
    <row r="667" s="2" customFormat="1"/>
    <row r="668" s="2" customFormat="1"/>
    <row r="669" s="2" customFormat="1"/>
    <row r="670" s="2" customFormat="1"/>
    <row r="671" s="2" customFormat="1"/>
    <row r="672" s="2" customFormat="1"/>
    <row r="673" s="2" customFormat="1"/>
    <row r="674" s="2" customFormat="1"/>
    <row r="675" s="2" customFormat="1"/>
    <row r="676" s="2" customFormat="1"/>
    <row r="677" s="2" customFormat="1"/>
    <row r="678" s="2" customFormat="1"/>
    <row r="679" s="2" customFormat="1"/>
    <row r="680" s="2" customFormat="1"/>
    <row r="681" s="2" customFormat="1"/>
    <row r="682" s="2" customFormat="1"/>
    <row r="683" s="2" customFormat="1"/>
    <row r="684" s="2" customFormat="1"/>
    <row r="685" s="2" customFormat="1"/>
    <row r="686" s="2" customFormat="1"/>
    <row r="687" s="2" customFormat="1"/>
    <row r="688" s="2" customFormat="1"/>
    <row r="689" s="2" customFormat="1"/>
    <row r="690" s="2" customFormat="1"/>
    <row r="691" s="2" customFormat="1"/>
    <row r="692" s="2" customFormat="1"/>
    <row r="693" s="2" customFormat="1"/>
    <row r="694" s="2" customFormat="1"/>
    <row r="695" s="2" customFormat="1"/>
    <row r="696" s="2" customFormat="1"/>
    <row r="697" s="2" customFormat="1"/>
    <row r="698" s="2" customFormat="1"/>
    <row r="699" s="2" customFormat="1"/>
    <row r="700" s="2" customFormat="1"/>
    <row r="701" s="2" customFormat="1"/>
    <row r="702" s="2" customFormat="1"/>
    <row r="703" s="2" customFormat="1"/>
    <row r="704" s="2" customFormat="1"/>
    <row r="705" s="2" customFormat="1"/>
    <row r="706" s="2" customFormat="1"/>
    <row r="707" s="2" customFormat="1"/>
    <row r="708" s="2" customFormat="1"/>
    <row r="709" s="2" customFormat="1"/>
    <row r="710" s="2" customFormat="1"/>
    <row r="711" s="2" customFormat="1"/>
    <row r="712" s="2" customFormat="1"/>
    <row r="713" s="2" customFormat="1"/>
    <row r="714" s="2" customFormat="1"/>
    <row r="715" s="2" customFormat="1"/>
    <row r="716" s="2" customFormat="1"/>
    <row r="717" s="2" customFormat="1"/>
    <row r="718" s="2" customFormat="1"/>
    <row r="719" s="2" customFormat="1"/>
    <row r="720" s="2" customFormat="1"/>
    <row r="721" s="2" customFormat="1"/>
    <row r="722" s="2" customFormat="1"/>
    <row r="723" s="2" customFormat="1"/>
    <row r="724" s="2" customFormat="1"/>
    <row r="725" s="2" customFormat="1"/>
    <row r="726" s="2" customFormat="1"/>
    <row r="727" s="2" customFormat="1"/>
    <row r="728" s="2" customFormat="1"/>
    <row r="729" s="2" customFormat="1"/>
    <row r="730" s="2" customFormat="1"/>
    <row r="731" s="2" customFormat="1"/>
    <row r="732" s="2" customFormat="1"/>
    <row r="733" s="2" customFormat="1"/>
    <row r="734" s="2" customFormat="1"/>
    <row r="735" s="2" customFormat="1"/>
    <row r="736" s="2" customFormat="1"/>
    <row r="737" s="2" customFormat="1"/>
    <row r="738" s="2" customFormat="1"/>
    <row r="739" s="2" customFormat="1"/>
    <row r="740" s="2" customFormat="1"/>
    <row r="741" s="2" customFormat="1"/>
    <row r="742" s="2" customFormat="1"/>
    <row r="743" s="2" customFormat="1"/>
    <row r="744" s="2" customFormat="1"/>
    <row r="745" s="2" customFormat="1"/>
    <row r="746" s="2" customFormat="1"/>
    <row r="747" s="2" customFormat="1"/>
    <row r="748" s="2" customFormat="1"/>
    <row r="749" s="2" customFormat="1"/>
    <row r="750" s="2" customFormat="1"/>
    <row r="751" s="2" customFormat="1"/>
    <row r="752" s="2" customFormat="1"/>
    <row r="753" s="2" customFormat="1"/>
    <row r="754" s="2" customFormat="1"/>
    <row r="755" s="2" customFormat="1"/>
    <row r="756" s="2" customFormat="1"/>
    <row r="757" s="2" customFormat="1"/>
    <row r="758" s="2" customFormat="1"/>
    <row r="759" s="2" customFormat="1"/>
    <row r="760" s="2" customFormat="1"/>
    <row r="761" s="2" customFormat="1"/>
    <row r="762" s="2" customFormat="1"/>
    <row r="763" s="2" customFormat="1"/>
    <row r="764" s="2" customFormat="1"/>
    <row r="765" s="2" customFormat="1"/>
    <row r="766" s="2" customFormat="1"/>
    <row r="767" s="2" customFormat="1"/>
    <row r="768" s="2" customFormat="1"/>
    <row r="769" s="2" customFormat="1"/>
    <row r="770" s="2" customFormat="1"/>
    <row r="771" s="2" customFormat="1"/>
    <row r="772" s="2" customFormat="1"/>
    <row r="773" s="2" customFormat="1"/>
    <row r="774" s="2" customFormat="1"/>
    <row r="775" s="2" customFormat="1"/>
    <row r="776" s="2" customFormat="1"/>
    <row r="777" s="2" customFormat="1"/>
    <row r="778" s="2" customFormat="1"/>
    <row r="779" s="2" customFormat="1"/>
    <row r="780" s="2" customFormat="1"/>
    <row r="781" s="2" customFormat="1"/>
    <row r="782" s="2" customFormat="1"/>
    <row r="783" s="2" customFormat="1"/>
    <row r="784" s="2" customFormat="1"/>
    <row r="785" s="2" customFormat="1"/>
    <row r="786" s="2" customFormat="1"/>
    <row r="787" s="2" customFormat="1"/>
    <row r="788" s="2" customFormat="1"/>
    <row r="789" s="2" customFormat="1"/>
    <row r="790" s="2" customFormat="1"/>
    <row r="791" s="2" customFormat="1"/>
    <row r="792" s="2" customFormat="1"/>
    <row r="793" s="2" customFormat="1"/>
    <row r="794" s="2" customFormat="1"/>
    <row r="795" s="2" customFormat="1"/>
    <row r="796" s="2" customFormat="1"/>
    <row r="797" s="2" customFormat="1"/>
    <row r="798" s="2" customFormat="1"/>
    <row r="799" s="2" customFormat="1"/>
    <row r="800" s="2" customFormat="1"/>
    <row r="801" s="2" customFormat="1"/>
    <row r="802" s="2" customFormat="1"/>
    <row r="803" s="2" customFormat="1"/>
    <row r="804" s="2" customFormat="1"/>
    <row r="805" s="2" customFormat="1"/>
    <row r="806" s="2" customFormat="1"/>
    <row r="807" s="2" customFormat="1"/>
    <row r="808" s="2" customFormat="1"/>
    <row r="809" s="2" customFormat="1"/>
    <row r="810" s="2" customFormat="1"/>
    <row r="811" s="2" customFormat="1"/>
    <row r="812" s="2" customFormat="1"/>
    <row r="813" s="2" customFormat="1"/>
    <row r="814" s="2" customFormat="1"/>
    <row r="815" s="2" customFormat="1"/>
    <row r="816" s="2" customFormat="1"/>
    <row r="817" s="2" customFormat="1"/>
    <row r="818" s="2" customFormat="1"/>
    <row r="819" s="2" customFormat="1"/>
    <row r="820" s="2" customFormat="1"/>
    <row r="821" s="2" customFormat="1"/>
    <row r="822" s="2" customFormat="1"/>
    <row r="823" s="2" customFormat="1"/>
    <row r="824" s="2" customFormat="1"/>
    <row r="825" s="2" customFormat="1"/>
    <row r="826" s="2" customFormat="1"/>
    <row r="827" s="2" customFormat="1"/>
    <row r="828" s="2" customFormat="1"/>
    <row r="829" s="2" customFormat="1"/>
    <row r="830" s="2" customFormat="1"/>
    <row r="831" s="2" customFormat="1"/>
    <row r="832" s="2" customFormat="1"/>
    <row r="833" s="2" customFormat="1"/>
    <row r="834" s="2" customFormat="1"/>
    <row r="835" s="2" customFormat="1"/>
    <row r="836" s="2" customFormat="1"/>
    <row r="837" s="2" customFormat="1"/>
    <row r="838" s="2" customFormat="1"/>
    <row r="839" s="2" customFormat="1"/>
    <row r="840" s="2" customFormat="1"/>
    <row r="841" s="2" customFormat="1"/>
    <row r="842" s="2" customFormat="1"/>
    <row r="843" s="2" customFormat="1"/>
    <row r="844" s="2" customFormat="1"/>
    <row r="845" s="2" customFormat="1"/>
    <row r="846" s="2" customFormat="1"/>
    <row r="847" s="2" customFormat="1"/>
    <row r="848" s="2" customFormat="1"/>
  </sheetData>
  <mergeCells count="51">
    <mergeCell ref="E58:G58"/>
    <mergeCell ref="E57:G57"/>
    <mergeCell ref="E59:G59"/>
    <mergeCell ref="E61:G61"/>
    <mergeCell ref="E60:G60"/>
    <mergeCell ref="E52:G52"/>
    <mergeCell ref="E53:G53"/>
    <mergeCell ref="E55:G55"/>
    <mergeCell ref="E54:G54"/>
    <mergeCell ref="E56:G56"/>
    <mergeCell ref="AF2:AF3"/>
    <mergeCell ref="AG2:AG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G2:L2"/>
    <mergeCell ref="M2:R2"/>
    <mergeCell ref="B10:D10"/>
    <mergeCell ref="B25:D25"/>
    <mergeCell ref="E25:F25"/>
    <mergeCell ref="B17:D17"/>
    <mergeCell ref="E17:F17"/>
    <mergeCell ref="B47:D47"/>
    <mergeCell ref="E47:F47"/>
    <mergeCell ref="B48:D48"/>
    <mergeCell ref="E48:F48"/>
    <mergeCell ref="B14:D14"/>
    <mergeCell ref="E14:F14"/>
    <mergeCell ref="B29:D29"/>
    <mergeCell ref="B34:D34"/>
    <mergeCell ref="E34:F34"/>
    <mergeCell ref="B43:D43"/>
    <mergeCell ref="E43:F43"/>
    <mergeCell ref="Y2:AD2"/>
    <mergeCell ref="AE2:AE3"/>
    <mergeCell ref="E10:F10"/>
    <mergeCell ref="S2:X2"/>
    <mergeCell ref="B2:B3"/>
    <mergeCell ref="C2:C3"/>
    <mergeCell ref="D2:D3"/>
    <mergeCell ref="E2:E3"/>
    <mergeCell ref="F2:F3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CD7F-09D7-47C6-9D43-1B79BA6D0BC2}">
  <dimension ref="A1:M46"/>
  <sheetViews>
    <sheetView workbookViewId="0">
      <selection activeCell="J17" sqref="J17"/>
    </sheetView>
  </sheetViews>
  <sheetFormatPr defaultRowHeight="15.6"/>
  <cols>
    <col min="1" max="1" width="1.109375" style="50" customWidth="1"/>
    <col min="2" max="2" width="38.6640625" style="48" customWidth="1"/>
    <col min="3" max="3" width="24.6640625" style="48" customWidth="1"/>
    <col min="4" max="4" width="20.88671875" style="48" customWidth="1"/>
    <col min="5" max="5" width="14" style="48" customWidth="1"/>
    <col min="6" max="6" width="14.88671875" style="48" customWidth="1"/>
    <col min="7" max="7" width="31.6640625" style="48" customWidth="1"/>
    <col min="8" max="8" width="0.88671875" style="50" customWidth="1"/>
    <col min="9" max="13" width="8.88671875" style="50"/>
    <col min="14" max="16384" width="8.88671875" style="48"/>
  </cols>
  <sheetData>
    <row r="1" spans="1:13" s="50" customFormat="1" ht="6.6" customHeight="1" thickBot="1">
      <c r="A1" s="52"/>
      <c r="B1" s="52"/>
      <c r="C1" s="52"/>
      <c r="D1" s="52"/>
      <c r="E1" s="52"/>
      <c r="F1" s="52"/>
      <c r="G1" s="52"/>
      <c r="H1" s="52"/>
    </row>
    <row r="2" spans="1:13" s="49" customFormat="1" ht="22.2" customHeight="1">
      <c r="A2" s="53"/>
      <c r="B2" s="63" t="s">
        <v>85</v>
      </c>
      <c r="C2" s="64" t="s">
        <v>114</v>
      </c>
      <c r="D2" s="64" t="s">
        <v>115</v>
      </c>
      <c r="E2" s="64" t="s">
        <v>116</v>
      </c>
      <c r="F2" s="65" t="s">
        <v>22</v>
      </c>
      <c r="G2" s="66" t="s">
        <v>117</v>
      </c>
      <c r="H2" s="53"/>
      <c r="I2" s="51"/>
      <c r="J2" s="51"/>
      <c r="K2" s="51"/>
      <c r="L2" s="51"/>
      <c r="M2" s="51"/>
    </row>
    <row r="3" spans="1:13" ht="25.8" customHeight="1">
      <c r="A3" s="52"/>
      <c r="B3" s="54" t="s">
        <v>65</v>
      </c>
      <c r="C3" s="55" t="s">
        <v>86</v>
      </c>
      <c r="D3" s="55">
        <v>95000</v>
      </c>
      <c r="E3" s="55">
        <v>12</v>
      </c>
      <c r="F3" s="56">
        <f>D3*E3</f>
        <v>1140000</v>
      </c>
      <c r="G3" s="57"/>
      <c r="H3" s="52"/>
    </row>
    <row r="4" spans="1:13" ht="25.8" customHeight="1">
      <c r="A4" s="52"/>
      <c r="B4" s="54" t="s">
        <v>66</v>
      </c>
      <c r="C4" s="55" t="s">
        <v>87</v>
      </c>
      <c r="D4" s="55" t="s">
        <v>88</v>
      </c>
      <c r="E4" s="55">
        <v>12</v>
      </c>
      <c r="F4" s="56">
        <f>12*100000</f>
        <v>1200000</v>
      </c>
      <c r="G4" s="57"/>
      <c r="H4" s="52"/>
    </row>
    <row r="5" spans="1:13" ht="25.8" customHeight="1">
      <c r="A5" s="52"/>
      <c r="B5" s="54" t="s">
        <v>67</v>
      </c>
      <c r="C5" s="55" t="s">
        <v>89</v>
      </c>
      <c r="D5" s="55"/>
      <c r="E5" s="55"/>
      <c r="F5" s="56">
        <v>50000</v>
      </c>
      <c r="G5" s="57"/>
      <c r="H5" s="52"/>
    </row>
    <row r="6" spans="1:13" ht="25.8" customHeight="1">
      <c r="A6" s="52"/>
      <c r="B6" s="67" t="s">
        <v>75</v>
      </c>
      <c r="C6" s="68" t="s">
        <v>90</v>
      </c>
      <c r="D6" s="68"/>
      <c r="E6" s="68"/>
      <c r="F6" s="69"/>
      <c r="G6" s="71"/>
      <c r="H6" s="52"/>
    </row>
    <row r="7" spans="1:13" ht="25.8" customHeight="1">
      <c r="A7" s="52"/>
      <c r="B7" s="76" t="s">
        <v>68</v>
      </c>
      <c r="C7" s="77" t="s">
        <v>91</v>
      </c>
      <c r="D7" s="77">
        <v>120</v>
      </c>
      <c r="E7" s="77">
        <v>250</v>
      </c>
      <c r="F7" s="78">
        <f>D7*E7</f>
        <v>30000</v>
      </c>
      <c r="G7" s="94" t="s">
        <v>92</v>
      </c>
      <c r="H7" s="52"/>
    </row>
    <row r="8" spans="1:13" ht="25.8" customHeight="1">
      <c r="A8" s="52"/>
      <c r="B8" s="76" t="s">
        <v>81</v>
      </c>
      <c r="C8" s="77" t="s">
        <v>91</v>
      </c>
      <c r="D8" s="77">
        <v>50</v>
      </c>
      <c r="E8" s="77">
        <v>500</v>
      </c>
      <c r="F8" s="78">
        <f t="shared" ref="F8:F13" si="0">D8*E8</f>
        <v>25000</v>
      </c>
      <c r="G8" s="95"/>
      <c r="H8" s="52"/>
    </row>
    <row r="9" spans="1:13" ht="25.8" customHeight="1">
      <c r="A9" s="52"/>
      <c r="B9" s="76" t="s">
        <v>82</v>
      </c>
      <c r="C9" s="77" t="s">
        <v>91</v>
      </c>
      <c r="D9" s="77">
        <v>25</v>
      </c>
      <c r="E9" s="77">
        <v>500</v>
      </c>
      <c r="F9" s="78">
        <f t="shared" si="0"/>
        <v>12500</v>
      </c>
      <c r="G9" s="95"/>
      <c r="H9" s="52"/>
    </row>
    <row r="10" spans="1:13" ht="25.8" customHeight="1">
      <c r="A10" s="52"/>
      <c r="B10" s="72" t="s">
        <v>83</v>
      </c>
      <c r="C10" s="73" t="s">
        <v>93</v>
      </c>
      <c r="D10" s="73">
        <v>30</v>
      </c>
      <c r="E10" s="73">
        <v>600</v>
      </c>
      <c r="F10" s="74">
        <f t="shared" si="0"/>
        <v>18000</v>
      </c>
      <c r="G10" s="95"/>
      <c r="H10" s="52"/>
    </row>
    <row r="11" spans="1:13" ht="25.8" customHeight="1">
      <c r="A11" s="52"/>
      <c r="B11" s="72" t="s">
        <v>73</v>
      </c>
      <c r="C11" s="73" t="s">
        <v>94</v>
      </c>
      <c r="D11" s="73">
        <v>40</v>
      </c>
      <c r="E11" s="73">
        <v>600</v>
      </c>
      <c r="F11" s="74">
        <f>D11*E11</f>
        <v>24000</v>
      </c>
      <c r="G11" s="96"/>
      <c r="H11" s="52"/>
    </row>
    <row r="12" spans="1:13" ht="25.8" customHeight="1">
      <c r="A12" s="52"/>
      <c r="B12" s="72" t="s">
        <v>73</v>
      </c>
      <c r="C12" s="73" t="s">
        <v>95</v>
      </c>
      <c r="D12" s="73">
        <v>500</v>
      </c>
      <c r="E12" s="73">
        <v>70</v>
      </c>
      <c r="F12" s="74">
        <f>D12*E12</f>
        <v>35000</v>
      </c>
      <c r="G12" s="75" t="s">
        <v>96</v>
      </c>
      <c r="H12" s="52"/>
    </row>
    <row r="13" spans="1:13" ht="25.8" customHeight="1">
      <c r="A13" s="52"/>
      <c r="B13" s="54" t="s">
        <v>74</v>
      </c>
      <c r="C13" s="55" t="s">
        <v>97</v>
      </c>
      <c r="D13" s="55">
        <v>15000</v>
      </c>
      <c r="E13" s="55">
        <v>8</v>
      </c>
      <c r="F13" s="56">
        <f t="shared" si="0"/>
        <v>120000</v>
      </c>
      <c r="G13" s="57"/>
      <c r="H13" s="52"/>
    </row>
    <row r="14" spans="1:13" ht="25.8" customHeight="1">
      <c r="A14" s="52"/>
      <c r="B14" s="67" t="s">
        <v>52</v>
      </c>
      <c r="C14" s="68" t="s">
        <v>98</v>
      </c>
      <c r="D14" s="68"/>
      <c r="E14" s="68"/>
      <c r="F14" s="69">
        <v>5000</v>
      </c>
      <c r="G14" s="71" t="s">
        <v>99</v>
      </c>
      <c r="H14" s="52"/>
    </row>
    <row r="15" spans="1:13" ht="35.4" customHeight="1">
      <c r="A15" s="52"/>
      <c r="B15" s="54" t="s">
        <v>69</v>
      </c>
      <c r="C15" s="55" t="s">
        <v>100</v>
      </c>
      <c r="D15" s="55"/>
      <c r="E15" s="55"/>
      <c r="F15" s="56">
        <v>120000</v>
      </c>
      <c r="G15" s="58" t="s">
        <v>101</v>
      </c>
      <c r="H15" s="52"/>
    </row>
    <row r="16" spans="1:13" ht="27" customHeight="1">
      <c r="A16" s="52"/>
      <c r="B16" s="72" t="s">
        <v>76</v>
      </c>
      <c r="C16" s="73" t="s">
        <v>102</v>
      </c>
      <c r="D16" s="73"/>
      <c r="E16" s="73"/>
      <c r="F16" s="74">
        <v>80000</v>
      </c>
      <c r="G16" s="75" t="s">
        <v>103</v>
      </c>
      <c r="H16" s="52"/>
    </row>
    <row r="17" spans="1:8" ht="27" customHeight="1">
      <c r="A17" s="52"/>
      <c r="B17" s="72" t="s">
        <v>70</v>
      </c>
      <c r="C17" s="73" t="s">
        <v>104</v>
      </c>
      <c r="D17" s="73"/>
      <c r="E17" s="73"/>
      <c r="F17" s="74">
        <v>180000</v>
      </c>
      <c r="G17" s="75" t="s">
        <v>105</v>
      </c>
      <c r="H17" s="52"/>
    </row>
    <row r="18" spans="1:8" ht="36" customHeight="1">
      <c r="A18" s="52"/>
      <c r="B18" s="67" t="s">
        <v>77</v>
      </c>
      <c r="C18" s="68" t="s">
        <v>106</v>
      </c>
      <c r="D18" s="68" t="s">
        <v>107</v>
      </c>
      <c r="E18" s="68" t="s">
        <v>84</v>
      </c>
      <c r="F18" s="69">
        <v>40000</v>
      </c>
      <c r="G18" s="70" t="s">
        <v>108</v>
      </c>
      <c r="H18" s="52"/>
    </row>
    <row r="19" spans="1:8" ht="26.4" customHeight="1">
      <c r="A19" s="52"/>
      <c r="B19" s="72" t="s">
        <v>78</v>
      </c>
      <c r="C19" s="73" t="s">
        <v>109</v>
      </c>
      <c r="D19" s="73"/>
      <c r="E19" s="73"/>
      <c r="F19" s="74">
        <v>20000</v>
      </c>
      <c r="G19" s="75" t="s">
        <v>110</v>
      </c>
      <c r="H19" s="52"/>
    </row>
    <row r="20" spans="1:8" ht="26.4" customHeight="1">
      <c r="A20" s="52"/>
      <c r="B20" s="54" t="s">
        <v>79</v>
      </c>
      <c r="C20" s="55" t="s">
        <v>111</v>
      </c>
      <c r="D20" s="55"/>
      <c r="E20" s="55"/>
      <c r="F20" s="56">
        <v>12000</v>
      </c>
      <c r="G20" s="57" t="s">
        <v>112</v>
      </c>
      <c r="H20" s="52"/>
    </row>
    <row r="21" spans="1:8" ht="26.4" customHeight="1">
      <c r="A21" s="52"/>
      <c r="B21" s="54" t="s">
        <v>71</v>
      </c>
      <c r="C21" s="55" t="s">
        <v>113</v>
      </c>
      <c r="D21" s="55"/>
      <c r="E21" s="55"/>
      <c r="F21" s="56">
        <v>30000</v>
      </c>
      <c r="G21" s="57"/>
      <c r="H21" s="52"/>
    </row>
    <row r="22" spans="1:8" ht="24" customHeight="1">
      <c r="A22" s="52"/>
      <c r="B22" s="59" t="s">
        <v>72</v>
      </c>
      <c r="C22" s="60"/>
      <c r="D22" s="60"/>
      <c r="E22" s="60"/>
      <c r="F22" s="61">
        <f>SUM(F3:F21)</f>
        <v>3141500</v>
      </c>
      <c r="G22" s="62"/>
      <c r="H22" s="52"/>
    </row>
    <row r="23" spans="1:8" ht="24" customHeight="1" thickBot="1">
      <c r="A23" s="52"/>
      <c r="B23" s="79" t="s">
        <v>80</v>
      </c>
      <c r="C23" s="80"/>
      <c r="D23" s="80"/>
      <c r="E23" s="80"/>
      <c r="F23" s="81" t="s">
        <v>119</v>
      </c>
      <c r="G23" s="82" t="s">
        <v>118</v>
      </c>
      <c r="H23" s="52"/>
    </row>
    <row r="24" spans="1:8" s="50" customFormat="1" ht="9.6" customHeight="1">
      <c r="A24" s="52"/>
      <c r="B24" s="52"/>
      <c r="C24" s="52"/>
      <c r="D24" s="52"/>
      <c r="E24" s="52"/>
      <c r="F24" s="52"/>
      <c r="G24" s="52"/>
      <c r="H24" s="52"/>
    </row>
    <row r="25" spans="1:8" s="50" customFormat="1"/>
    <row r="26" spans="1:8" s="50" customFormat="1"/>
    <row r="27" spans="1:8" s="50" customFormat="1"/>
    <row r="28" spans="1:8" s="50" customFormat="1"/>
    <row r="29" spans="1:8" s="50" customFormat="1"/>
    <row r="30" spans="1:8" s="50" customFormat="1"/>
    <row r="31" spans="1:8" s="50" customFormat="1"/>
    <row r="32" spans="1:8" s="50" customFormat="1"/>
    <row r="33" s="50" customFormat="1"/>
    <row r="34" s="50" customFormat="1"/>
    <row r="35" s="50" customFormat="1"/>
    <row r="36" s="50" customFormat="1"/>
    <row r="37" s="50" customFormat="1"/>
    <row r="38" s="50" customFormat="1"/>
    <row r="39" s="50" customFormat="1"/>
    <row r="40" s="50" customFormat="1"/>
    <row r="41" s="50" customFormat="1"/>
    <row r="42" s="50" customFormat="1"/>
    <row r="43" s="50" customFormat="1"/>
    <row r="44" s="50" customFormat="1"/>
    <row r="45" s="50" customFormat="1"/>
    <row r="46" s="50" customFormat="1"/>
  </sheetData>
  <mergeCells count="1">
    <mergeCell ref="G7:G1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DEDCC-BFBC-4C7E-8ED7-6BD83C76438D}">
  <dimension ref="A1:D15"/>
  <sheetViews>
    <sheetView workbookViewId="0">
      <selection activeCell="D25" sqref="D25"/>
    </sheetView>
  </sheetViews>
  <sheetFormatPr defaultRowHeight="16.2"/>
  <cols>
    <col min="1" max="1" width="39.21875" customWidth="1"/>
    <col min="2" max="2" width="23.5546875" customWidth="1"/>
    <col min="3" max="3" width="20.5546875" customWidth="1"/>
    <col min="4" max="4" width="60.5546875" customWidth="1"/>
  </cols>
  <sheetData>
    <row r="1" spans="1:4" ht="24" customHeight="1">
      <c r="A1" s="279" t="s">
        <v>138</v>
      </c>
      <c r="B1" s="280" t="s">
        <v>139</v>
      </c>
      <c r="C1" s="281" t="s">
        <v>140</v>
      </c>
      <c r="D1" s="282" t="s">
        <v>141</v>
      </c>
    </row>
    <row r="2" spans="1:4" ht="42" customHeight="1">
      <c r="A2" s="283" t="s">
        <v>142</v>
      </c>
      <c r="B2" s="284">
        <v>350000</v>
      </c>
      <c r="C2" s="285"/>
      <c r="D2" s="286" t="s">
        <v>143</v>
      </c>
    </row>
    <row r="3" spans="1:4" ht="26.4" customHeight="1">
      <c r="A3" s="283" t="s">
        <v>144</v>
      </c>
      <c r="B3" s="284">
        <v>16000</v>
      </c>
      <c r="C3" s="285"/>
      <c r="D3" s="287" t="s">
        <v>145</v>
      </c>
    </row>
    <row r="4" spans="1:4" ht="18">
      <c r="A4" s="283" t="s">
        <v>146</v>
      </c>
      <c r="B4" s="284">
        <v>20000</v>
      </c>
      <c r="C4" s="285"/>
      <c r="D4" s="287"/>
    </row>
    <row r="5" spans="1:4" ht="18">
      <c r="A5" s="283" t="s">
        <v>147</v>
      </c>
      <c r="B5" s="284">
        <v>20000</v>
      </c>
      <c r="C5" s="285"/>
      <c r="D5" s="287"/>
    </row>
    <row r="6" spans="1:4" ht="18">
      <c r="A6" s="283" t="s">
        <v>148</v>
      </c>
      <c r="B6" s="284">
        <v>8000</v>
      </c>
      <c r="C6" s="285"/>
      <c r="D6" s="287"/>
    </row>
    <row r="7" spans="1:4" ht="18">
      <c r="A7" s="283" t="s">
        <v>149</v>
      </c>
      <c r="B7" s="284">
        <v>200000</v>
      </c>
      <c r="C7" s="285"/>
      <c r="D7" s="287"/>
    </row>
    <row r="8" spans="1:4" ht="18">
      <c r="A8" s="283" t="s">
        <v>150</v>
      </c>
      <c r="B8" s="284">
        <v>70000</v>
      </c>
      <c r="C8" s="285"/>
      <c r="D8" s="287" t="s">
        <v>151</v>
      </c>
    </row>
    <row r="9" spans="1:4" ht="18">
      <c r="A9" s="283" t="s">
        <v>152</v>
      </c>
      <c r="B9" s="284">
        <v>50000</v>
      </c>
      <c r="C9" s="285"/>
      <c r="D9" s="287"/>
    </row>
    <row r="10" spans="1:4" ht="18">
      <c r="A10" s="283" t="s">
        <v>153</v>
      </c>
      <c r="B10" s="284"/>
      <c r="C10" s="285"/>
      <c r="D10" s="287"/>
    </row>
    <row r="11" spans="1:4" ht="18">
      <c r="A11" s="283" t="s">
        <v>154</v>
      </c>
      <c r="B11" s="284">
        <v>16000</v>
      </c>
      <c r="C11" s="285"/>
      <c r="D11" s="287"/>
    </row>
    <row r="12" spans="1:4" ht="36">
      <c r="A12" s="288" t="s">
        <v>155</v>
      </c>
      <c r="B12" s="284">
        <v>297000</v>
      </c>
      <c r="C12" s="285"/>
      <c r="D12" s="286" t="s">
        <v>156</v>
      </c>
    </row>
    <row r="13" spans="1:4" ht="18">
      <c r="A13" s="283" t="s">
        <v>157</v>
      </c>
      <c r="B13" s="284">
        <v>20000</v>
      </c>
      <c r="C13" s="285"/>
      <c r="D13" s="287"/>
    </row>
    <row r="14" spans="1:4" ht="18">
      <c r="A14" s="283" t="s">
        <v>158</v>
      </c>
      <c r="B14" s="284">
        <v>25000</v>
      </c>
      <c r="C14" s="285"/>
      <c r="D14" s="286" t="s">
        <v>159</v>
      </c>
    </row>
    <row r="15" spans="1:4" ht="25.2" customHeight="1" thickBot="1">
      <c r="A15" s="289" t="s">
        <v>124</v>
      </c>
      <c r="B15" s="290">
        <f>SUM(B2:B14)</f>
        <v>1092000</v>
      </c>
      <c r="C15" s="290">
        <f>SUM(C2:C14)</f>
        <v>0</v>
      </c>
      <c r="D15" s="29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年度行銷預算表</vt:lpstr>
      <vt:lpstr>展覽活動預算表</vt:lpstr>
      <vt:lpstr>研討會活動預算表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Melody Chen</dc:creator>
  <cp:lastModifiedBy>Melody Chen (ARISTA)</cp:lastModifiedBy>
  <dcterms:created xsi:type="dcterms:W3CDTF">2020-11-10T07:34:41Z</dcterms:created>
  <dcterms:modified xsi:type="dcterms:W3CDTF">2020-11-13T09:32:03Z</dcterms:modified>
</cp:coreProperties>
</file>