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5120" windowHeight="7740"/>
  </bookViews>
  <sheets>
    <sheet name="Feuil1" sheetId="1" r:id="rId1"/>
    <sheet name="Feuil2" sheetId="2" state="hidden" r:id="rId2"/>
    <sheet name="Feuil3" sheetId="3" r:id="rId3"/>
  </sheets>
  <definedNames>
    <definedName name="_xlnm.Print_Area" localSheetId="0">Feuil1!$A$1:$F$52</definedName>
  </definedNames>
  <calcPr calcId="145621" calcMode="manual" calcOnSave="0"/>
</workbook>
</file>

<file path=xl/calcChain.xml><?xml version="1.0" encoding="utf-8"?>
<calcChain xmlns="http://schemas.openxmlformats.org/spreadsheetml/2006/main">
  <c r="E29" i="1" l="1"/>
  <c r="G29" i="1" s="1"/>
  <c r="D29" i="1"/>
  <c r="I29" i="1"/>
  <c r="D28" i="1"/>
  <c r="H29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15" i="1"/>
  <c r="G30" i="1" l="1"/>
  <c r="H30" i="1" l="1"/>
  <c r="E28" i="1" l="1"/>
  <c r="H28" i="1" l="1"/>
  <c r="G28" i="1"/>
  <c r="E16" i="1"/>
  <c r="H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H22" i="1" s="1"/>
  <c r="E23" i="1"/>
  <c r="H23" i="1" s="1"/>
  <c r="E24" i="1"/>
  <c r="G24" i="1" s="1"/>
  <c r="E25" i="1"/>
  <c r="E26" i="1"/>
  <c r="E27" i="1"/>
  <c r="E15" i="1"/>
  <c r="G15" i="1" s="1"/>
  <c r="D16" i="1"/>
  <c r="D17" i="1"/>
  <c r="D18" i="1"/>
  <c r="D19" i="1"/>
  <c r="D20" i="1"/>
  <c r="D21" i="1"/>
  <c r="D22" i="1"/>
  <c r="D23" i="1"/>
  <c r="D24" i="1"/>
  <c r="D25" i="1"/>
  <c r="D26" i="1"/>
  <c r="D27" i="1"/>
  <c r="D15" i="1"/>
  <c r="G23" i="1" l="1"/>
  <c r="G16" i="1"/>
  <c r="H20" i="1"/>
  <c r="H25" i="1"/>
  <c r="G25" i="1"/>
  <c r="H18" i="1"/>
  <c r="G22" i="1"/>
  <c r="H27" i="1"/>
  <c r="G27" i="1"/>
  <c r="H15" i="1"/>
  <c r="G26" i="1"/>
  <c r="H26" i="1"/>
  <c r="H21" i="1"/>
  <c r="H19" i="1"/>
  <c r="H17" i="1"/>
  <c r="E39" i="1"/>
  <c r="F39" i="1" s="1"/>
  <c r="E40" i="1" s="1"/>
  <c r="H24" i="1"/>
  <c r="F35" i="1" l="1"/>
  <c r="E35" i="1"/>
</calcChain>
</file>

<file path=xl/sharedStrings.xml><?xml version="1.0" encoding="utf-8"?>
<sst xmlns="http://schemas.openxmlformats.org/spreadsheetml/2006/main" count="43" uniqueCount="43">
  <si>
    <t>DÉSIGNATION</t>
  </si>
  <si>
    <t>RÉFÉRENCES</t>
  </si>
  <si>
    <t>QUANTITÉ COMMANDÉE</t>
  </si>
  <si>
    <t>Savon d'atelier</t>
  </si>
  <si>
    <t>Nettoyant jantes Forwelt 25L</t>
  </si>
  <si>
    <t>Shampoing carrosserie 25L</t>
  </si>
  <si>
    <t>Nettoyant freins 600 ml</t>
  </si>
  <si>
    <t>Collage pare-brise</t>
  </si>
  <si>
    <t>Pate d'étanchéité</t>
  </si>
  <si>
    <t xml:space="preserve">Lot découverte </t>
  </si>
  <si>
    <t>TOTAL COMMANDÉ</t>
  </si>
  <si>
    <t>BON DE COMMANDE</t>
  </si>
  <si>
    <t>N° compte client</t>
  </si>
  <si>
    <t xml:space="preserve">Nom client </t>
  </si>
  <si>
    <t>Secteur</t>
  </si>
  <si>
    <t>Date</t>
  </si>
  <si>
    <t>Commentaires</t>
  </si>
  <si>
    <t>CDPR SAS - 810 Allée Val de Guiers - 73330 Belmont-Tramonet - 04 76 07 68 88</t>
  </si>
  <si>
    <t>Client</t>
  </si>
  <si>
    <t>CDPR</t>
  </si>
  <si>
    <t>Montant versé à l'association (1% des 10%)</t>
  </si>
  <si>
    <t>VOUS, NOUS, LES ENFANTS, C'EST GAGNANT-GAGNANT</t>
  </si>
  <si>
    <t>SEMAINE COUP DOUBLE / DU 24 AU 28 SEPTEMBRE 2018</t>
  </si>
  <si>
    <t>Liquide de refroidissement 10L</t>
  </si>
  <si>
    <t>PRIX NET HT</t>
  </si>
  <si>
    <t>PRIX REMISÉ
10%</t>
  </si>
  <si>
    <t>PRIX REMISÉ CLIENT
9%</t>
  </si>
  <si>
    <t>assoc</t>
  </si>
  <si>
    <t>Liquide lave-vitre 5L ERP</t>
  </si>
  <si>
    <t>1612775180 + 1619180480</t>
  </si>
  <si>
    <t>Diluant de nettoyage 20L</t>
  </si>
  <si>
    <t>Additif Unik Essence</t>
  </si>
  <si>
    <t>Additif Unik Diesel</t>
  </si>
  <si>
    <t>Traitement climatisation et chauffage</t>
  </si>
  <si>
    <t>Assainissant climatisation et chauffage</t>
  </si>
  <si>
    <t>Lot 1 pistolet + 12 kits colle</t>
  </si>
  <si>
    <t>Total commande Net HT</t>
  </si>
  <si>
    <t>Economie réalisée (9%)</t>
  </si>
  <si>
    <t>Animation clients</t>
  </si>
  <si>
    <t>Voyage agent</t>
  </si>
  <si>
    <t>Cap Soleil</t>
  </si>
  <si>
    <t>Promostim</t>
  </si>
  <si>
    <t>Liquide Lave Vitre - 20 Cassis - Framboise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</si>
</sst>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44" fontId="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Border="1" applyAlignment="1">
      <alignment horizontal="center" vertical="center" wrapText="1"/>
    </xf>
    <xf numFmtId="8" fontId="9" fillId="0" borderId="0" xfId="0" applyNumberFormat="1" applyFont="1"/>
    <xf numFmtId="44" fontId="9" fillId="0" borderId="0" xfId="1" applyFont="1"/>
    <xf numFmtId="44" fontId="3" fillId="0" borderId="10" xfId="1" applyFont="1" applyBorder="1" applyAlignment="1">
      <alignment horizontal="center" vertical="center"/>
    </xf>
    <xf numFmtId="44" fontId="3" fillId="5" borderId="10" xfId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top"/>
    </xf>
    <xf numFmtId="44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123825</xdr:rowOff>
    </xdr:from>
    <xdr:to>
      <xdr:col>1</xdr:col>
      <xdr:colOff>227505</xdr:colOff>
      <xdr:row>3</xdr:row>
      <xdr:rowOff>104775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t="20000" r="29583" b="14118"/>
        <a:stretch/>
      </xdr:blipFill>
      <xdr:spPr>
        <a:xfrm>
          <a:off x="1714500" y="123825"/>
          <a:ext cx="1286896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0</xdr:col>
      <xdr:colOff>1503847</xdr:colOff>
      <xdr:row>3</xdr:row>
      <xdr:rowOff>28575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2875"/>
          <a:ext cx="1427647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1571625</xdr:colOff>
      <xdr:row>48</xdr:row>
      <xdr:rowOff>76200</xdr:rowOff>
    </xdr:from>
    <xdr:to>
      <xdr:col>0</xdr:col>
      <xdr:colOff>2295525</xdr:colOff>
      <xdr:row>50</xdr:row>
      <xdr:rowOff>186429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348"/>
        <a:stretch/>
      </xdr:blipFill>
      <xdr:spPr>
        <a:xfrm>
          <a:off x="1571625" y="8458200"/>
          <a:ext cx="723900" cy="491229"/>
        </a:xfrm>
        <a:prstGeom prst="rect">
          <a:avLst/>
        </a:prstGeom>
      </xdr:spPr>
    </xdr:pic>
    <xdr:clientData/>
  </xdr:twoCellAnchor>
  <xdr:twoCellAnchor editAs="oneCell">
    <xdr:from>
      <xdr:col>1</xdr:col>
      <xdr:colOff>504823</xdr:colOff>
      <xdr:row>48</xdr:row>
      <xdr:rowOff>100295</xdr:rowOff>
    </xdr:from>
    <xdr:to>
      <xdr:col>1</xdr:col>
      <xdr:colOff>1119715</xdr:colOff>
      <xdr:row>50</xdr:row>
      <xdr:rowOff>183358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18" t="26765" r="28637" b="31177"/>
        <a:stretch/>
      </xdr:blipFill>
      <xdr:spPr>
        <a:xfrm>
          <a:off x="2971798" y="8482295"/>
          <a:ext cx="609601" cy="464063"/>
        </a:xfrm>
        <a:prstGeom prst="rect">
          <a:avLst/>
        </a:prstGeom>
      </xdr:spPr>
    </xdr:pic>
    <xdr:clientData/>
  </xdr:twoCellAnchor>
  <xdr:twoCellAnchor editAs="oneCell">
    <xdr:from>
      <xdr:col>4</xdr:col>
      <xdr:colOff>176211</xdr:colOff>
      <xdr:row>48</xdr:row>
      <xdr:rowOff>124898</xdr:rowOff>
    </xdr:from>
    <xdr:to>
      <xdr:col>4</xdr:col>
      <xdr:colOff>752474</xdr:colOff>
      <xdr:row>50</xdr:row>
      <xdr:rowOff>183358</xdr:rowOff>
    </xdr:to>
    <xdr:pic>
      <xdr:nvPicPr>
        <xdr:cNvPr id="6" name="Image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23" t="14930" r="14808" b="18591"/>
        <a:stretch/>
      </xdr:blipFill>
      <xdr:spPr>
        <a:xfrm>
          <a:off x="4300536" y="8506898"/>
          <a:ext cx="576263" cy="439460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1214439</xdr:colOff>
      <xdr:row>48</xdr:row>
      <xdr:rowOff>123825</xdr:rowOff>
    </xdr:from>
    <xdr:to>
      <xdr:col>4</xdr:col>
      <xdr:colOff>1723775</xdr:colOff>
      <xdr:row>51</xdr:row>
      <xdr:rowOff>2382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74"/>
        <a:stretch/>
      </xdr:blipFill>
      <xdr:spPr>
        <a:xfrm>
          <a:off x="5338764" y="8505825"/>
          <a:ext cx="508278" cy="45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topLeftCell="A14" zoomScale="90" zoomScaleNormal="90" workbookViewId="0">
      <selection activeCell="G35" sqref="G35"/>
    </sheetView>
  </sheetViews>
  <sheetFormatPr baseColWidth="10" defaultRowHeight="15" x14ac:dyDescent="0.25"/>
  <cols>
    <col min="1" max="1" width="41.5703125" bestFit="1" customWidth="1"/>
    <col min="2" max="2" width="26.7109375" bestFit="1" customWidth="1"/>
    <col min="3" max="3" width="13.5703125" customWidth="1"/>
    <col min="4" max="4" width="14.42578125" customWidth="1"/>
    <col min="5" max="5" width="26.140625" bestFit="1" customWidth="1"/>
    <col min="6" max="6" width="25.42578125" customWidth="1"/>
    <col min="7" max="9" width="11.42578125" customWidth="1"/>
  </cols>
  <sheetData>
    <row r="1" spans="1:9" ht="24.95" customHeight="1" x14ac:dyDescent="0.25">
      <c r="E1" s="2" t="s">
        <v>12</v>
      </c>
      <c r="F1" s="3"/>
    </row>
    <row r="2" spans="1:9" ht="24.95" customHeight="1" x14ac:dyDescent="0.25">
      <c r="E2" s="2" t="s">
        <v>13</v>
      </c>
      <c r="F2" s="3"/>
    </row>
    <row r="3" spans="1:9" ht="24.95" customHeight="1" x14ac:dyDescent="0.25">
      <c r="E3" s="2" t="s">
        <v>14</v>
      </c>
      <c r="F3" s="3"/>
    </row>
    <row r="4" spans="1:9" ht="24.95" customHeight="1" x14ac:dyDescent="0.25">
      <c r="E4" s="2" t="s">
        <v>15</v>
      </c>
      <c r="F4" s="4"/>
    </row>
    <row r="5" spans="1:9" ht="24.95" customHeight="1" x14ac:dyDescent="0.25">
      <c r="E5" s="2" t="s">
        <v>38</v>
      </c>
      <c r="F5" s="4"/>
    </row>
    <row r="7" spans="1:9" ht="15.75" customHeight="1" x14ac:dyDescent="0.25"/>
    <row r="8" spans="1:9" ht="15.75" x14ac:dyDescent="0.25">
      <c r="A8" s="26" t="s">
        <v>11</v>
      </c>
      <c r="B8" s="26"/>
      <c r="C8" s="26"/>
      <c r="D8" s="26"/>
      <c r="E8" s="26"/>
      <c r="F8" s="26"/>
    </row>
    <row r="9" spans="1:9" ht="15.75" x14ac:dyDescent="0.25">
      <c r="A9" s="26" t="s">
        <v>22</v>
      </c>
      <c r="B9" s="26"/>
      <c r="C9" s="26"/>
      <c r="D9" s="26"/>
      <c r="E9" s="26"/>
      <c r="F9" s="26"/>
    </row>
    <row r="10" spans="1:9" ht="7.5" customHeight="1" x14ac:dyDescent="0.25"/>
    <row r="11" spans="1:9" ht="33" customHeight="1" x14ac:dyDescent="0.25">
      <c r="A11" s="25" t="s">
        <v>21</v>
      </c>
      <c r="B11" s="25"/>
      <c r="C11" s="25"/>
      <c r="D11" s="25"/>
      <c r="E11" s="25"/>
      <c r="F11" s="25"/>
    </row>
    <row r="12" spans="1:9" s="14" customFormat="1" ht="33" customHeight="1" x14ac:dyDescent="0.25">
      <c r="A12" s="13"/>
      <c r="B12" s="13"/>
      <c r="C12" s="13"/>
      <c r="D12" s="13"/>
      <c r="E12" s="13"/>
      <c r="F12" s="13"/>
    </row>
    <row r="13" spans="1:9" ht="7.5" customHeight="1" x14ac:dyDescent="0.25"/>
    <row r="14" spans="1:9" ht="28.5" x14ac:dyDescent="0.25">
      <c r="A14" s="8" t="s">
        <v>0</v>
      </c>
      <c r="B14" s="9" t="s">
        <v>1</v>
      </c>
      <c r="C14" s="8" t="s">
        <v>24</v>
      </c>
      <c r="D14" s="10" t="s">
        <v>25</v>
      </c>
      <c r="E14" s="10" t="s">
        <v>26</v>
      </c>
      <c r="F14" s="10" t="s">
        <v>2</v>
      </c>
      <c r="G14" s="16"/>
      <c r="H14" s="16"/>
      <c r="I14" s="17" t="s">
        <v>27</v>
      </c>
    </row>
    <row r="15" spans="1:9" ht="16.5" x14ac:dyDescent="0.25">
      <c r="A15" s="11" t="s">
        <v>3</v>
      </c>
      <c r="B15" s="11">
        <v>1632599480</v>
      </c>
      <c r="C15" s="20">
        <v>17.55</v>
      </c>
      <c r="D15" s="20">
        <f>C15-(C15*10%)</f>
        <v>15.795</v>
      </c>
      <c r="E15" s="20">
        <f>C15-(C15*9%)</f>
        <v>15.970500000000001</v>
      </c>
      <c r="F15" s="12"/>
      <c r="G15" s="18">
        <f>E15*F15</f>
        <v>0</v>
      </c>
      <c r="H15" s="18">
        <f>(C15-E15)*F15</f>
        <v>0</v>
      </c>
      <c r="I15" s="19">
        <f>(C15*1%)*F15</f>
        <v>0</v>
      </c>
    </row>
    <row r="16" spans="1:9" ht="16.5" x14ac:dyDescent="0.25">
      <c r="A16" s="11" t="s">
        <v>4</v>
      </c>
      <c r="B16" s="11">
        <v>1619183880</v>
      </c>
      <c r="C16" s="20">
        <v>96.43</v>
      </c>
      <c r="D16" s="20">
        <f t="shared" ref="D16:D29" si="0">C16-(C16*10%)</f>
        <v>86.787000000000006</v>
      </c>
      <c r="E16" s="20">
        <f t="shared" ref="E16:E29" si="1">C16-(C16*9%)</f>
        <v>87.751300000000001</v>
      </c>
      <c r="F16" s="12"/>
      <c r="G16" s="18">
        <f t="shared" ref="G16:G29" si="2">E16*F16</f>
        <v>0</v>
      </c>
      <c r="H16" s="18">
        <f t="shared" ref="H16:H30" si="3">(C16-E16)*F16</f>
        <v>0</v>
      </c>
      <c r="I16" s="19">
        <f t="shared" ref="I16:I30" si="4">(C16*1%)*F16</f>
        <v>0</v>
      </c>
    </row>
    <row r="17" spans="1:9" ht="16.5" x14ac:dyDescent="0.25">
      <c r="A17" s="11" t="s">
        <v>5</v>
      </c>
      <c r="B17" s="11">
        <v>1619181580</v>
      </c>
      <c r="C17" s="20">
        <v>58.49</v>
      </c>
      <c r="D17" s="20">
        <f t="shared" si="0"/>
        <v>52.641000000000005</v>
      </c>
      <c r="E17" s="20">
        <f t="shared" si="1"/>
        <v>53.225900000000003</v>
      </c>
      <c r="F17" s="12"/>
      <c r="G17" s="18">
        <f t="shared" si="2"/>
        <v>0</v>
      </c>
      <c r="H17" s="18">
        <f t="shared" si="3"/>
        <v>0</v>
      </c>
      <c r="I17" s="19">
        <f t="shared" si="4"/>
        <v>0</v>
      </c>
    </row>
    <row r="18" spans="1:9" ht="16.5" x14ac:dyDescent="0.25">
      <c r="A18" s="22" t="s">
        <v>6</v>
      </c>
      <c r="B18" s="11">
        <v>1631488480</v>
      </c>
      <c r="C18" s="20">
        <v>1.45</v>
      </c>
      <c r="D18" s="20">
        <f t="shared" si="0"/>
        <v>1.3049999999999999</v>
      </c>
      <c r="E18" s="20">
        <f t="shared" si="1"/>
        <v>1.3194999999999999</v>
      </c>
      <c r="F18" s="12"/>
      <c r="G18" s="18">
        <f t="shared" si="2"/>
        <v>0</v>
      </c>
      <c r="H18" s="18">
        <f t="shared" si="3"/>
        <v>0</v>
      </c>
      <c r="I18" s="19">
        <f t="shared" si="4"/>
        <v>0</v>
      </c>
    </row>
    <row r="19" spans="1:9" ht="16.5" x14ac:dyDescent="0.25">
      <c r="A19" s="22" t="s">
        <v>30</v>
      </c>
      <c r="B19" s="11">
        <v>1608578380</v>
      </c>
      <c r="C19" s="20">
        <v>45.55</v>
      </c>
      <c r="D19" s="20">
        <f t="shared" si="0"/>
        <v>40.994999999999997</v>
      </c>
      <c r="E19" s="20">
        <f t="shared" si="1"/>
        <v>41.450499999999998</v>
      </c>
      <c r="F19" s="12"/>
      <c r="G19" s="18">
        <f t="shared" si="2"/>
        <v>0</v>
      </c>
      <c r="H19" s="18">
        <f t="shared" si="3"/>
        <v>0</v>
      </c>
      <c r="I19" s="19">
        <f t="shared" si="4"/>
        <v>0</v>
      </c>
    </row>
    <row r="20" spans="1:9" ht="16.5" x14ac:dyDescent="0.25">
      <c r="A20" s="22" t="s">
        <v>7</v>
      </c>
      <c r="B20" s="11">
        <v>1619180480</v>
      </c>
      <c r="C20" s="20">
        <v>14.06</v>
      </c>
      <c r="D20" s="20">
        <f t="shared" si="0"/>
        <v>12.654</v>
      </c>
      <c r="E20" s="20">
        <f t="shared" si="1"/>
        <v>12.794600000000001</v>
      </c>
      <c r="F20" s="12"/>
      <c r="G20" s="18">
        <f t="shared" si="2"/>
        <v>0</v>
      </c>
      <c r="H20" s="18">
        <f t="shared" si="3"/>
        <v>0</v>
      </c>
      <c r="I20" s="19">
        <f t="shared" si="4"/>
        <v>0</v>
      </c>
    </row>
    <row r="21" spans="1:9" ht="16.5" x14ac:dyDescent="0.25">
      <c r="A21" s="22" t="s">
        <v>31</v>
      </c>
      <c r="B21" s="11">
        <v>1609337380</v>
      </c>
      <c r="C21" s="20">
        <v>13.35</v>
      </c>
      <c r="D21" s="20">
        <f t="shared" si="0"/>
        <v>12.015000000000001</v>
      </c>
      <c r="E21" s="20">
        <f t="shared" si="1"/>
        <v>12.1485</v>
      </c>
      <c r="F21" s="12"/>
      <c r="G21" s="18">
        <f t="shared" si="2"/>
        <v>0</v>
      </c>
      <c r="H21" s="18">
        <f t="shared" si="3"/>
        <v>0</v>
      </c>
      <c r="I21" s="19">
        <f t="shared" si="4"/>
        <v>0</v>
      </c>
    </row>
    <row r="22" spans="1:9" ht="16.5" x14ac:dyDescent="0.25">
      <c r="A22" s="22" t="s">
        <v>32</v>
      </c>
      <c r="B22" s="11">
        <v>1611332880</v>
      </c>
      <c r="C22" s="20">
        <v>13.52</v>
      </c>
      <c r="D22" s="20">
        <f t="shared" si="0"/>
        <v>12.167999999999999</v>
      </c>
      <c r="E22" s="20">
        <f t="shared" si="1"/>
        <v>12.3032</v>
      </c>
      <c r="F22" s="12"/>
      <c r="G22" s="18">
        <f t="shared" si="2"/>
        <v>0</v>
      </c>
      <c r="H22" s="18">
        <f t="shared" si="3"/>
        <v>0</v>
      </c>
      <c r="I22" s="19">
        <f t="shared" si="4"/>
        <v>0</v>
      </c>
    </row>
    <row r="23" spans="1:9" ht="16.5" x14ac:dyDescent="0.25">
      <c r="A23" s="22" t="s">
        <v>8</v>
      </c>
      <c r="B23" s="11">
        <v>1609047880</v>
      </c>
      <c r="C23" s="20">
        <v>19.8</v>
      </c>
      <c r="D23" s="20">
        <f t="shared" si="0"/>
        <v>17.82</v>
      </c>
      <c r="E23" s="20">
        <f t="shared" si="1"/>
        <v>18.018000000000001</v>
      </c>
      <c r="F23" s="12"/>
      <c r="G23" s="18">
        <f t="shared" si="2"/>
        <v>0</v>
      </c>
      <c r="H23" s="18">
        <f t="shared" si="3"/>
        <v>0</v>
      </c>
      <c r="I23" s="19">
        <f t="shared" si="4"/>
        <v>0</v>
      </c>
    </row>
    <row r="24" spans="1:9" ht="16.5" x14ac:dyDescent="0.25">
      <c r="A24" s="22" t="s">
        <v>33</v>
      </c>
      <c r="B24" s="11">
        <v>1608523580</v>
      </c>
      <c r="C24" s="20">
        <v>13.31</v>
      </c>
      <c r="D24" s="20">
        <f t="shared" si="0"/>
        <v>11.979000000000001</v>
      </c>
      <c r="E24" s="20">
        <f t="shared" si="1"/>
        <v>12.1121</v>
      </c>
      <c r="F24" s="12"/>
      <c r="G24" s="18">
        <f t="shared" si="2"/>
        <v>0</v>
      </c>
      <c r="H24" s="18">
        <f t="shared" si="3"/>
        <v>0</v>
      </c>
      <c r="I24" s="19">
        <f t="shared" si="4"/>
        <v>0</v>
      </c>
    </row>
    <row r="25" spans="1:9" ht="16.5" x14ac:dyDescent="0.25">
      <c r="A25" s="22" t="s">
        <v>34</v>
      </c>
      <c r="B25" s="11">
        <v>1608523780</v>
      </c>
      <c r="C25" s="20">
        <v>11.66</v>
      </c>
      <c r="D25" s="20">
        <f t="shared" si="0"/>
        <v>10.494</v>
      </c>
      <c r="E25" s="20">
        <f t="shared" si="1"/>
        <v>10.6106</v>
      </c>
      <c r="F25" s="12"/>
      <c r="G25" s="18">
        <f t="shared" si="2"/>
        <v>0</v>
      </c>
      <c r="H25" s="18">
        <f t="shared" si="3"/>
        <v>0</v>
      </c>
      <c r="I25" s="19">
        <f t="shared" si="4"/>
        <v>0</v>
      </c>
    </row>
    <row r="26" spans="1:9" ht="16.5" x14ac:dyDescent="0.25">
      <c r="A26" s="11" t="s">
        <v>9</v>
      </c>
      <c r="B26" s="11">
        <v>1611733680</v>
      </c>
      <c r="C26" s="20">
        <v>29.55</v>
      </c>
      <c r="D26" s="20">
        <f t="shared" si="0"/>
        <v>26.594999999999999</v>
      </c>
      <c r="E26" s="20">
        <f t="shared" si="1"/>
        <v>26.890499999999999</v>
      </c>
      <c r="F26" s="12"/>
      <c r="G26" s="18">
        <f t="shared" si="2"/>
        <v>0</v>
      </c>
      <c r="H26" s="18">
        <f t="shared" si="3"/>
        <v>0</v>
      </c>
      <c r="I26" s="19">
        <f t="shared" si="4"/>
        <v>0</v>
      </c>
    </row>
    <row r="27" spans="1:9" ht="16.5" x14ac:dyDescent="0.25">
      <c r="A27" s="11" t="s">
        <v>23</v>
      </c>
      <c r="B27" s="11">
        <v>1637757080</v>
      </c>
      <c r="C27" s="20">
        <v>13.97</v>
      </c>
      <c r="D27" s="20">
        <f t="shared" si="0"/>
        <v>12.573</v>
      </c>
      <c r="E27" s="20">
        <f t="shared" si="1"/>
        <v>12.7127</v>
      </c>
      <c r="F27" s="12"/>
      <c r="G27" s="18">
        <f t="shared" si="2"/>
        <v>0</v>
      </c>
      <c r="H27" s="18">
        <f t="shared" si="3"/>
        <v>0</v>
      </c>
      <c r="I27" s="19">
        <f t="shared" si="4"/>
        <v>0</v>
      </c>
    </row>
    <row r="28" spans="1:9" ht="16.5" x14ac:dyDescent="0.25">
      <c r="A28" s="11" t="s">
        <v>28</v>
      </c>
      <c r="B28" s="11">
        <v>1636052380</v>
      </c>
      <c r="C28" s="20">
        <v>5.54</v>
      </c>
      <c r="D28" s="20">
        <f t="shared" si="0"/>
        <v>4.9859999999999998</v>
      </c>
      <c r="E28" s="20">
        <f t="shared" si="1"/>
        <v>5.0414000000000003</v>
      </c>
      <c r="F28" s="11"/>
      <c r="G28" s="18">
        <f t="shared" si="2"/>
        <v>0</v>
      </c>
      <c r="H28" s="18">
        <f t="shared" si="3"/>
        <v>0</v>
      </c>
      <c r="I28" s="19">
        <f t="shared" si="4"/>
        <v>0</v>
      </c>
    </row>
    <row r="29" spans="1:9" ht="16.5" x14ac:dyDescent="0.25">
      <c r="A29" s="11" t="s">
        <v>42</v>
      </c>
      <c r="B29" s="11">
        <v>1637755780</v>
      </c>
      <c r="C29" s="20">
        <v>4.1399999999999997</v>
      </c>
      <c r="D29" s="20">
        <f>C29-(C29*10%)</f>
        <v>3.7259999999999995</v>
      </c>
      <c r="E29" s="20">
        <f>C29-(C29*9%)</f>
        <v>3.7673999999999999</v>
      </c>
      <c r="F29" s="11"/>
      <c r="G29" s="18">
        <f t="shared" si="2"/>
        <v>0</v>
      </c>
      <c r="H29" s="18">
        <f t="shared" si="3"/>
        <v>0</v>
      </c>
      <c r="I29" s="19">
        <f t="shared" si="4"/>
        <v>0</v>
      </c>
    </row>
    <row r="30" spans="1:9" ht="16.5" x14ac:dyDescent="0.25">
      <c r="A30" s="11" t="s">
        <v>35</v>
      </c>
      <c r="B30" s="11" t="s">
        <v>29</v>
      </c>
      <c r="C30" s="20">
        <v>399</v>
      </c>
      <c r="D30" s="21"/>
      <c r="E30" s="21"/>
      <c r="F30" s="11"/>
      <c r="G30" s="18">
        <f>399*F30</f>
        <v>0</v>
      </c>
      <c r="H30" s="18">
        <f t="shared" si="3"/>
        <v>0</v>
      </c>
      <c r="I30" s="19">
        <f t="shared" si="4"/>
        <v>0</v>
      </c>
    </row>
    <row r="31" spans="1:9" x14ac:dyDescent="0.25">
      <c r="A31" s="1"/>
      <c r="B31" s="1"/>
      <c r="C31" s="1"/>
      <c r="D31" s="1"/>
      <c r="E31" s="1"/>
      <c r="F31" s="1"/>
    </row>
    <row r="32" spans="1:9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6" t="s">
        <v>36</v>
      </c>
      <c r="F34" s="6" t="s">
        <v>37</v>
      </c>
    </row>
    <row r="35" spans="1:6" x14ac:dyDescent="0.25">
      <c r="A35" s="27" t="s">
        <v>10</v>
      </c>
      <c r="B35" s="27"/>
      <c r="C35" s="27"/>
      <c r="D35" s="27"/>
      <c r="E35" s="5">
        <f>SUM(G15:G31)</f>
        <v>0</v>
      </c>
      <c r="F35" s="7">
        <f>SUM(H15:H28)+(90.28*F30)</f>
        <v>0</v>
      </c>
    </row>
    <row r="36" spans="1:6" x14ac:dyDescent="0.25">
      <c r="A36" s="1"/>
      <c r="B36" s="1"/>
      <c r="C36" s="1"/>
      <c r="D36" s="1"/>
      <c r="E36" s="1"/>
      <c r="F36" s="1"/>
    </row>
    <row r="37" spans="1:6" ht="16.5" x14ac:dyDescent="0.25">
      <c r="A37" s="1"/>
      <c r="B37" s="1"/>
      <c r="C37" s="1"/>
      <c r="D37" s="1"/>
      <c r="E37" s="24" t="s">
        <v>20</v>
      </c>
      <c r="F37" s="24"/>
    </row>
    <row r="38" spans="1:6" x14ac:dyDescent="0.25">
      <c r="A38" s="1"/>
      <c r="B38" s="1"/>
      <c r="C38" s="1"/>
      <c r="D38" s="1"/>
      <c r="E38" s="6" t="s">
        <v>18</v>
      </c>
      <c r="F38" s="6" t="s">
        <v>19</v>
      </c>
    </row>
    <row r="39" spans="1:6" x14ac:dyDescent="0.25">
      <c r="A39" s="1"/>
      <c r="B39" s="1"/>
      <c r="C39" s="1"/>
      <c r="D39" s="1"/>
      <c r="E39" s="15">
        <f>SUM(I15:I31)</f>
        <v>0</v>
      </c>
      <c r="F39" s="15">
        <f>E39</f>
        <v>0</v>
      </c>
    </row>
    <row r="40" spans="1:6" x14ac:dyDescent="0.25">
      <c r="A40" s="1"/>
      <c r="B40" s="1"/>
      <c r="C40" s="1"/>
      <c r="D40" s="1"/>
      <c r="E40" s="37">
        <f>SUM(E39:F39)</f>
        <v>0</v>
      </c>
      <c r="F40" s="38"/>
    </row>
    <row r="41" spans="1:6" x14ac:dyDescent="0.25">
      <c r="A41" s="1"/>
    </row>
    <row r="42" spans="1:6" x14ac:dyDescent="0.25">
      <c r="A42" s="28" t="s">
        <v>16</v>
      </c>
      <c r="B42" s="29"/>
      <c r="C42" s="29"/>
      <c r="D42" s="29"/>
      <c r="E42" s="29"/>
      <c r="F42" s="30"/>
    </row>
    <row r="43" spans="1:6" x14ac:dyDescent="0.25">
      <c r="A43" s="31"/>
      <c r="B43" s="32"/>
      <c r="C43" s="32"/>
      <c r="D43" s="32"/>
      <c r="E43" s="32"/>
      <c r="F43" s="33"/>
    </row>
    <row r="44" spans="1:6" ht="43.5" customHeight="1" x14ac:dyDescent="0.25">
      <c r="A44" s="31"/>
      <c r="B44" s="32"/>
      <c r="C44" s="32"/>
      <c r="D44" s="32"/>
      <c r="E44" s="32"/>
      <c r="F44" s="33"/>
    </row>
    <row r="45" spans="1:6" ht="49.5" customHeight="1" x14ac:dyDescent="0.25">
      <c r="A45" s="34"/>
      <c r="B45" s="35"/>
      <c r="C45" s="35"/>
      <c r="D45" s="35"/>
      <c r="E45" s="35"/>
      <c r="F45" s="36"/>
    </row>
    <row r="48" spans="1:6" ht="16.5" x14ac:dyDescent="0.25">
      <c r="A48" s="23" t="s">
        <v>17</v>
      </c>
      <c r="B48" s="23"/>
      <c r="C48" s="23"/>
      <c r="D48" s="23"/>
      <c r="E48" s="23"/>
      <c r="F48" s="23"/>
    </row>
  </sheetData>
  <mergeCells count="8">
    <mergeCell ref="A48:F48"/>
    <mergeCell ref="E37:F37"/>
    <mergeCell ref="A11:F11"/>
    <mergeCell ref="A8:F8"/>
    <mergeCell ref="A35:D35"/>
    <mergeCell ref="A9:F9"/>
    <mergeCell ref="A42:F45"/>
    <mergeCell ref="E40:F40"/>
  </mergeCells>
  <pageMargins left="0.7" right="0.7" top="0.75" bottom="0.75" header="0.3" footer="0.3"/>
  <pageSetup paperSize="9" scale="5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GIROUD Alicia</dc:creator>
  <cp:lastModifiedBy>CDPR Marketing</cp:lastModifiedBy>
  <cp:lastPrinted>2018-09-07T09:54:59Z</cp:lastPrinted>
  <dcterms:created xsi:type="dcterms:W3CDTF">2018-05-22T13:42:49Z</dcterms:created>
  <dcterms:modified xsi:type="dcterms:W3CDTF">2018-09-28T06:43:50Z</dcterms:modified>
</cp:coreProperties>
</file>