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Q\Saját meghajtó\06_SWT\SWT v2 startup factory docs\03_Megvalositas\_Kiiras\"/>
    </mc:Choice>
  </mc:AlternateContent>
  <xr:revisionPtr revIDLastSave="0" documentId="13_ncr:1_{9929727B-D722-456D-919B-55259E70B988}" xr6:coauthVersionLast="47" xr6:coauthVersionMax="47" xr10:uidLastSave="{00000000-0000-0000-0000-000000000000}"/>
  <bookViews>
    <workbookView xWindow="-120" yWindow="-120" windowWidth="38640" windowHeight="21240" tabRatio="889" xr2:uid="{00000000-000D-0000-FFFF-FFFF00000000}"/>
  </bookViews>
  <sheets>
    <sheet name="Alapadatok" sheetId="41" r:id="rId1"/>
    <sheet name="(54-56) személyi+járulék" sheetId="14" r:id="rId2"/>
    <sheet name="(51) anyagköltség " sheetId="36" r:id="rId3"/>
    <sheet name="(52) igénybe vett szolg" sheetId="16" r:id="rId4"/>
    <sheet name="(53) egyéb szolgáltatások" sheetId="19" r:id="rId5"/>
    <sheet name="(11) immat jav beszerz" sheetId="17" r:id="rId6"/>
    <sheet name="(13) műszaki berendezések" sheetId="34" r:id="rId7"/>
    <sheet name="(14) egyéb berendezések" sheetId="37" r:id="rId8"/>
    <sheet name="(16) beruházás,felújítás" sheetId="35" r:id="rId9"/>
    <sheet name="tám. típus összesítő" sheetId="22" r:id="rId10"/>
    <sheet name="támogatás típusai" sheetId="26" state="hidden" r:id="rId11"/>
    <sheet name="Támogatás típusa" sheetId="40" r:id="rId12"/>
  </sheets>
  <definedNames>
    <definedName name="_xlnm._FilterDatabase" localSheetId="5" hidden="1">'(11) immat jav beszerz'!$A$4:$S$6</definedName>
    <definedName name="_xlnm._FilterDatabase" localSheetId="6" hidden="1">'(13) műszaki berendezések'!$A$4:$S$6</definedName>
    <definedName name="_xlnm._FilterDatabase" localSheetId="7" hidden="1">'(14) egyéb berendezések'!$A$4:$S$6</definedName>
    <definedName name="_xlnm._FilterDatabase" localSheetId="8" hidden="1">'(16) beruházás,felújítás'!$A$4:$S$6</definedName>
    <definedName name="_xlnm._FilterDatabase" localSheetId="2" hidden="1">'(51) anyagköltség '!$A$4:$Q$4</definedName>
    <definedName name="_xlnm._FilterDatabase" localSheetId="4" hidden="1">'(53) egyéb szolgáltatások'!$A$4:$Q$4</definedName>
    <definedName name="_xlnm._FilterDatabase" localSheetId="9" hidden="1">'tám. típus összesítő'!$A$3:$BF$8</definedName>
    <definedName name="_xlnm._FilterDatabase" localSheetId="11" hidden="1">'Támogatás típusa'!$A$1:$B$9</definedName>
    <definedName name="koltsegtipus">'Támogatás típusa'!$A$21:$A$26</definedName>
    <definedName name="_xlnm.Print_Titles" localSheetId="9">'tám. típus összesítő'!#REF!</definedName>
    <definedName name="_xlnm.Print_Area" localSheetId="10">'támogatás típusai'!$A$2:$B$13</definedName>
    <definedName name="tamtip">'Támogatás típusa'!$A$4:$A$18</definedName>
  </definedNames>
  <calcPr calcId="191029"/>
</workbook>
</file>

<file path=xl/calcChain.xml><?xml version="1.0" encoding="utf-8"?>
<calcChain xmlns="http://schemas.openxmlformats.org/spreadsheetml/2006/main">
  <c r="O6" i="16" l="1"/>
  <c r="O7" i="16"/>
  <c r="O8" i="16"/>
  <c r="O9" i="16"/>
  <c r="O10" i="16"/>
  <c r="O11" i="16"/>
  <c r="O12" i="16"/>
  <c r="O13" i="16"/>
  <c r="O14" i="16"/>
  <c r="O5" i="16"/>
  <c r="P6" i="14"/>
  <c r="P7" i="14"/>
  <c r="P8" i="14"/>
  <c r="P9" i="14"/>
  <c r="P10" i="14"/>
  <c r="P11" i="14"/>
  <c r="P12" i="14"/>
  <c r="P13" i="14"/>
  <c r="P14" i="14"/>
  <c r="P5" i="14"/>
  <c r="O6" i="14"/>
  <c r="O7" i="14"/>
  <c r="O8" i="14"/>
  <c r="O9" i="14"/>
  <c r="O10" i="14"/>
  <c r="O11" i="14"/>
  <c r="O12" i="14"/>
  <c r="O13" i="14"/>
  <c r="O14" i="14"/>
  <c r="O5" i="14"/>
  <c r="N6" i="14"/>
  <c r="N7" i="14"/>
  <c r="N8" i="14"/>
  <c r="N9" i="14"/>
  <c r="N10" i="14"/>
  <c r="N11" i="14"/>
  <c r="N12" i="14"/>
  <c r="N13" i="14"/>
  <c r="N14" i="14"/>
  <c r="N5" i="14"/>
  <c r="N16" i="14"/>
  <c r="M16" i="14"/>
  <c r="L16" i="14"/>
  <c r="K16" i="14"/>
  <c r="J16" i="14"/>
  <c r="I16" i="14"/>
  <c r="H16" i="14"/>
  <c r="V8" i="22"/>
  <c r="G7" i="22"/>
  <c r="V7" i="22"/>
  <c r="D5" i="22"/>
  <c r="E5" i="22"/>
  <c r="F5" i="22"/>
  <c r="G5" i="22"/>
  <c r="H5" i="22"/>
  <c r="I5" i="22"/>
  <c r="J5" i="22"/>
  <c r="K5" i="22"/>
  <c r="L5" i="22"/>
  <c r="P5" i="22"/>
  <c r="Q5" i="22"/>
  <c r="S5" i="22" s="1"/>
  <c r="R5" i="22"/>
  <c r="W5" i="22"/>
  <c r="X5" i="22"/>
  <c r="Y5" i="22"/>
  <c r="Z5" i="22"/>
  <c r="AA5" i="22"/>
  <c r="AE5" i="22"/>
  <c r="AF5" i="22"/>
  <c r="AH5" i="22" s="1"/>
  <c r="AG5" i="22"/>
  <c r="AI5" i="22"/>
  <c r="AL5" i="22"/>
  <c r="AM5" i="22"/>
  <c r="AN5" i="22"/>
  <c r="AO5" i="22"/>
  <c r="AP5" i="22"/>
  <c r="AS5" i="22"/>
  <c r="AT5" i="22"/>
  <c r="AU5" i="22"/>
  <c r="BA5" i="22"/>
  <c r="BB5" i="22"/>
  <c r="BC5" i="22"/>
  <c r="BD5" i="22"/>
  <c r="D6" i="22"/>
  <c r="E6" i="22"/>
  <c r="F6" i="22"/>
  <c r="G6" i="22"/>
  <c r="H6" i="22"/>
  <c r="I6" i="22"/>
  <c r="J6" i="22"/>
  <c r="K6" i="22"/>
  <c r="L6" i="22"/>
  <c r="BD6" i="22" s="1"/>
  <c r="P6" i="22"/>
  <c r="Q6" i="22"/>
  <c r="V6" i="22" s="1"/>
  <c r="R6" i="22"/>
  <c r="S6" i="22"/>
  <c r="T6" i="22"/>
  <c r="U6" i="22"/>
  <c r="W6" i="22"/>
  <c r="X6" i="22"/>
  <c r="Y6" i="22"/>
  <c r="Z6" i="22"/>
  <c r="AA6" i="22"/>
  <c r="AE6" i="22"/>
  <c r="AF6" i="22"/>
  <c r="AJ6" i="22" s="1"/>
  <c r="AX6" i="22" s="1"/>
  <c r="AG6" i="22"/>
  <c r="AH6" i="22"/>
  <c r="AI6" i="22"/>
  <c r="AK6" i="22"/>
  <c r="AL6" i="22"/>
  <c r="AM6" i="22"/>
  <c r="AN6" i="22"/>
  <c r="AO6" i="22"/>
  <c r="AP6" i="22"/>
  <c r="AS6" i="22"/>
  <c r="AT6" i="22"/>
  <c r="AU6" i="22"/>
  <c r="BA6" i="22"/>
  <c r="BB6" i="22"/>
  <c r="BC6" i="22"/>
  <c r="D7" i="22"/>
  <c r="E7" i="22"/>
  <c r="F7" i="22"/>
  <c r="H7" i="22"/>
  <c r="I7" i="22"/>
  <c r="J7" i="22"/>
  <c r="K7" i="22"/>
  <c r="BC7" i="22" s="1"/>
  <c r="L7" i="22"/>
  <c r="BD7" i="22" s="1"/>
  <c r="P7" i="22"/>
  <c r="Q7" i="22"/>
  <c r="R7" i="22"/>
  <c r="S7" i="22"/>
  <c r="T7" i="22"/>
  <c r="U7" i="22"/>
  <c r="W7" i="22"/>
  <c r="X7" i="22"/>
  <c r="Y7" i="22"/>
  <c r="Z7" i="22"/>
  <c r="AA7" i="22"/>
  <c r="AE7" i="22"/>
  <c r="AF7" i="22"/>
  <c r="AG7" i="22"/>
  <c r="AH7" i="22"/>
  <c r="AI7" i="22"/>
  <c r="AJ7" i="22"/>
  <c r="AK7" i="22"/>
  <c r="AL7" i="22"/>
  <c r="AM7" i="22"/>
  <c r="AN7" i="22"/>
  <c r="AO7" i="22"/>
  <c r="AP7" i="22"/>
  <c r="AS7" i="22"/>
  <c r="AT7" i="22"/>
  <c r="AU7" i="22"/>
  <c r="AX7" i="22"/>
  <c r="BA7" i="22"/>
  <c r="BB7" i="22"/>
  <c r="D8" i="22"/>
  <c r="E8" i="22"/>
  <c r="F8" i="22"/>
  <c r="H8" i="22"/>
  <c r="I8" i="22"/>
  <c r="J8" i="22"/>
  <c r="BB8" i="22" s="1"/>
  <c r="K8" i="22"/>
  <c r="BC8" i="22" s="1"/>
  <c r="L8" i="22"/>
  <c r="BD8" i="22" s="1"/>
  <c r="P8" i="22"/>
  <c r="Q8" i="22"/>
  <c r="R8" i="22"/>
  <c r="S8" i="22"/>
  <c r="T8" i="22"/>
  <c r="U8" i="22"/>
  <c r="W8" i="22"/>
  <c r="X8" i="22"/>
  <c r="Y8" i="22"/>
  <c r="Z8" i="22"/>
  <c r="AA8" i="22"/>
  <c r="AE8" i="22"/>
  <c r="AF8" i="22"/>
  <c r="AG8" i="22"/>
  <c r="AH8" i="22"/>
  <c r="AI8" i="22"/>
  <c r="AJ8" i="22"/>
  <c r="AK8" i="22"/>
  <c r="AL8" i="22"/>
  <c r="AM8" i="22"/>
  <c r="AN8" i="22"/>
  <c r="AO8" i="22"/>
  <c r="AP8" i="22"/>
  <c r="AS8" i="22"/>
  <c r="AT8" i="22"/>
  <c r="AU8" i="22"/>
  <c r="AX8" i="22"/>
  <c r="BA8" i="22"/>
  <c r="AW8" i="22" l="1"/>
  <c r="AV8" i="22"/>
  <c r="AV7" i="22"/>
  <c r="AV6" i="22"/>
  <c r="AW7" i="22"/>
  <c r="M7" i="22"/>
  <c r="AB8" i="22"/>
  <c r="M5" i="22"/>
  <c r="AB6" i="22"/>
  <c r="AB7" i="22"/>
  <c r="M6" i="22"/>
  <c r="AW6" i="22"/>
  <c r="AZ6" i="22"/>
  <c r="AZ5" i="22"/>
  <c r="AZ8" i="22"/>
  <c r="AZ7" i="22"/>
  <c r="G8" i="22"/>
  <c r="M8" i="22" s="1"/>
  <c r="AY7" i="22"/>
  <c r="AY6" i="22"/>
  <c r="AV5" i="22"/>
  <c r="AK5" i="22"/>
  <c r="AJ5" i="22"/>
  <c r="V5" i="22"/>
  <c r="U5" i="22"/>
  <c r="T5" i="22"/>
  <c r="AW5" i="22" s="1"/>
  <c r="J16" i="16"/>
  <c r="BE7" i="22" l="1"/>
  <c r="BE6" i="22"/>
  <c r="AY5" i="22"/>
  <c r="BE5" i="22" s="1"/>
  <c r="AB5" i="22"/>
  <c r="AY8" i="22"/>
  <c r="BE8" i="22" s="1"/>
  <c r="AX5" i="22"/>
  <c r="O16" i="14"/>
  <c r="P16" i="14"/>
  <c r="Q16" i="14"/>
  <c r="R16" i="14"/>
  <c r="S16" i="14"/>
  <c r="C27" i="41"/>
  <c r="D27" i="41"/>
  <c r="B27" i="41"/>
  <c r="C24" i="41"/>
  <c r="D24" i="41"/>
  <c r="B24" i="41"/>
  <c r="C21" i="41"/>
  <c r="D21" i="41"/>
  <c r="B21" i="41"/>
  <c r="C18" i="41"/>
  <c r="D18" i="41"/>
  <c r="B18" i="41"/>
  <c r="AS4" i="22"/>
  <c r="AT4" i="22"/>
  <c r="AU4" i="22"/>
  <c r="AE4" i="22"/>
  <c r="AF4" i="22"/>
  <c r="AH4" i="22" s="1"/>
  <c r="AG4" i="22"/>
  <c r="AL4" i="22"/>
  <c r="AM4" i="22"/>
  <c r="AN4" i="22"/>
  <c r="AO4" i="22"/>
  <c r="AP4" i="22"/>
  <c r="P4" i="22"/>
  <c r="Q4" i="22"/>
  <c r="S4" i="22" s="1"/>
  <c r="R4" i="22"/>
  <c r="W4" i="22"/>
  <c r="X4" i="22"/>
  <c r="Y4" i="22"/>
  <c r="Z4" i="22"/>
  <c r="AA4" i="22"/>
  <c r="N10" i="22"/>
  <c r="O10" i="22"/>
  <c r="D4" i="22"/>
  <c r="E4" i="22"/>
  <c r="F4" i="22"/>
  <c r="G4" i="22"/>
  <c r="H4" i="22"/>
  <c r="I4" i="22"/>
  <c r="J4" i="22"/>
  <c r="K4" i="22"/>
  <c r="L4" i="22"/>
  <c r="M4" i="22" l="1"/>
  <c r="BB4" i="22"/>
  <c r="BA4" i="22"/>
  <c r="BD4" i="22"/>
  <c r="BC4" i="22"/>
  <c r="AK4" i="22"/>
  <c r="AJ4" i="22"/>
  <c r="AI4" i="22"/>
  <c r="AZ4" i="22"/>
  <c r="AV4" i="22"/>
  <c r="V4" i="22"/>
  <c r="U4" i="22"/>
  <c r="T4" i="22"/>
  <c r="AY4" i="22" l="1"/>
  <c r="AB4" i="22"/>
  <c r="AX4" i="22"/>
  <c r="AW4" i="22"/>
  <c r="BE4" i="22" l="1"/>
  <c r="H7" i="19"/>
  <c r="AI10" i="22" l="1"/>
  <c r="AP10" i="22" l="1"/>
  <c r="AO10" i="22"/>
  <c r="AN10" i="22"/>
  <c r="AM10" i="22"/>
  <c r="AL10" i="22"/>
  <c r="AK10" i="22"/>
  <c r="AJ10" i="22"/>
  <c r="AA10" i="22"/>
  <c r="Z10" i="22"/>
  <c r="Y10" i="22"/>
  <c r="X10" i="22"/>
  <c r="W10" i="22"/>
  <c r="V10" i="22"/>
  <c r="U10" i="22"/>
  <c r="F10" i="22"/>
  <c r="G10" i="22"/>
  <c r="T10" i="22"/>
  <c r="L10" i="22"/>
  <c r="K10" i="22"/>
  <c r="J10" i="22"/>
  <c r="I10" i="22"/>
  <c r="H10" i="22"/>
  <c r="E10" i="22"/>
  <c r="BC10" i="22" l="1"/>
  <c r="AY10" i="22"/>
  <c r="BB10" i="22"/>
  <c r="AX10" i="22"/>
  <c r="BA10" i="22"/>
  <c r="AW10" i="22"/>
  <c r="BD10" i="22"/>
  <c r="AZ10" i="22"/>
  <c r="Q7" i="37" l="1"/>
  <c r="P7" i="37"/>
  <c r="O7" i="37"/>
  <c r="N7" i="37"/>
  <c r="M7" i="37"/>
  <c r="L7" i="37"/>
  <c r="R5" i="37"/>
  <c r="N7" i="36"/>
  <c r="M7" i="36"/>
  <c r="L7" i="36"/>
  <c r="K7" i="36"/>
  <c r="J7" i="36"/>
  <c r="I7" i="36"/>
  <c r="O5" i="36"/>
  <c r="F11" i="22" l="1"/>
  <c r="U11" i="22"/>
  <c r="AJ11" i="22"/>
  <c r="K11" i="22"/>
  <c r="Z11" i="22"/>
  <c r="AO11" i="22"/>
  <c r="R7" i="37"/>
  <c r="BC11" i="22" s="1"/>
  <c r="O7" i="36"/>
  <c r="AX11" i="22" s="1"/>
  <c r="P7" i="35" l="1"/>
  <c r="AA11" i="22" s="1"/>
  <c r="Q7" i="35"/>
  <c r="AP11" i="22" s="1"/>
  <c r="O7" i="35"/>
  <c r="M7" i="35"/>
  <c r="N7" i="35"/>
  <c r="L7" i="35"/>
  <c r="P7" i="34"/>
  <c r="Y11" i="22" s="1"/>
  <c r="Q7" i="34"/>
  <c r="AN11" i="22" s="1"/>
  <c r="O7" i="34"/>
  <c r="M7" i="34"/>
  <c r="N7" i="34"/>
  <c r="L7" i="34"/>
  <c r="P7" i="17"/>
  <c r="X11" i="22" s="1"/>
  <c r="Q7" i="17"/>
  <c r="AM11" i="22" s="1"/>
  <c r="O7" i="17"/>
  <c r="M7" i="17"/>
  <c r="N7" i="17"/>
  <c r="L7" i="17"/>
  <c r="L11" i="22" l="1"/>
  <c r="J11" i="22"/>
  <c r="I11" i="22"/>
  <c r="R5" i="35"/>
  <c r="R5" i="34"/>
  <c r="R7" i="34" l="1"/>
  <c r="BB11" i="22" s="1"/>
  <c r="R7" i="35"/>
  <c r="BD11" i="22" s="1"/>
  <c r="J7" i="19" l="1"/>
  <c r="R5" i="17" l="1"/>
  <c r="O5" i="19"/>
  <c r="N7" i="19"/>
  <c r="AL11" i="22" s="1"/>
  <c r="M7" i="19"/>
  <c r="W11" i="22" s="1"/>
  <c r="L7" i="19"/>
  <c r="H11" i="22" s="1"/>
  <c r="K7" i="19"/>
  <c r="I7" i="19"/>
  <c r="N16" i="16"/>
  <c r="AK11" i="22" s="1"/>
  <c r="M16" i="16"/>
  <c r="V11" i="22" s="1"/>
  <c r="L16" i="16"/>
  <c r="G11" i="22" s="1"/>
  <c r="AI11" i="22"/>
  <c r="AQ10" i="22" l="1"/>
  <c r="AH10" i="22"/>
  <c r="AW11" i="22"/>
  <c r="T11" i="22"/>
  <c r="E11" i="22"/>
  <c r="R7" i="17"/>
  <c r="BA11" i="22" s="1"/>
  <c r="O16" i="16"/>
  <c r="AY11" i="22" s="1"/>
  <c r="O7" i="19"/>
  <c r="AZ11" i="22" s="1"/>
  <c r="S11" i="22"/>
  <c r="AB10" i="22" l="1"/>
  <c r="S10" i="22"/>
  <c r="M10" i="22"/>
  <c r="D10" i="22"/>
  <c r="AB11" i="22"/>
  <c r="AH11" i="22"/>
  <c r="AQ11" i="22" s="1"/>
  <c r="AV11" i="22"/>
  <c r="BE11" i="22" s="1"/>
  <c r="D11" i="22"/>
  <c r="M11" i="22" s="1"/>
  <c r="BE10" i="22" l="1"/>
  <c r="AV10" i="22"/>
  <c r="K16" i="16"/>
  <c r="I16" i="16"/>
</calcChain>
</file>

<file path=xl/sharedStrings.xml><?xml version="1.0" encoding="utf-8"?>
<sst xmlns="http://schemas.openxmlformats.org/spreadsheetml/2006/main" count="529" uniqueCount="167">
  <si>
    <t>Összesen:</t>
  </si>
  <si>
    <t>Támogatás</t>
  </si>
  <si>
    <t>Saját forrás</t>
  </si>
  <si>
    <t>Egyéb forrás</t>
  </si>
  <si>
    <t>Összesen</t>
  </si>
  <si>
    <t>Projektre elszámolt bruttó bér (Ft)</t>
  </si>
  <si>
    <t>Projektre elszámolt bruttó bér járuléka (Ft)</t>
  </si>
  <si>
    <t>szám</t>
  </si>
  <si>
    <t>Bruttó</t>
  </si>
  <si>
    <t>Nettó</t>
  </si>
  <si>
    <t>Egyéb f.</t>
  </si>
  <si>
    <t xml:space="preserve"> Összesen</t>
  </si>
  <si>
    <t>összesen</t>
  </si>
  <si>
    <t>elszámolt költségek összegzése:</t>
  </si>
  <si>
    <t>Projektre elszámolt egyéb juttatások (Ft) (pld. napidíj, stb.)</t>
  </si>
  <si>
    <t>Sor-szám</t>
  </si>
  <si>
    <t>Teljesítés dátuma</t>
  </si>
  <si>
    <t>Az elszámolt időszak</t>
  </si>
  <si>
    <t>kezdete (dátum)</t>
  </si>
  <si>
    <t>vége (dátum)</t>
  </si>
  <si>
    <t>neve</t>
  </si>
  <si>
    <t>Projektben résztvevő dolgozók</t>
  </si>
  <si>
    <t>Tám. int.</t>
  </si>
  <si>
    <t>Számviteli bizonylat sorszáma</t>
  </si>
  <si>
    <t>Kiállítás kelte</t>
  </si>
  <si>
    <t>Gazdasági esemény rövid leírása</t>
  </si>
  <si>
    <t>Számviteli bizonylat kiállítójának neve</t>
  </si>
  <si>
    <t>Adószáma</t>
  </si>
  <si>
    <t>Pénzügyi teljesítés időpontja</t>
  </si>
  <si>
    <t>Összege (Ft)</t>
  </si>
  <si>
    <t>Projekt terhére elszámolt költségek (Ft)</t>
  </si>
  <si>
    <t>Projektre elszámolt bruttó bér és juttatások összesen (Ft)</t>
  </si>
  <si>
    <t xml:space="preserve">Kutatás-fejlesztési projekthez nyújtott támogatás </t>
  </si>
  <si>
    <t>Alapkutatás</t>
  </si>
  <si>
    <t>Alkalmazott (ipari) kutatás</t>
  </si>
  <si>
    <t>Kísérleti fejlesztés</t>
  </si>
  <si>
    <t>Közbeszerzés</t>
  </si>
  <si>
    <t>Kutatási infrastruktúrához nyújtott beruházási támogatás</t>
  </si>
  <si>
    <t>támogatás típusa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</si>
  <si>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/Kis.fejl.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</si>
  <si>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/Rezsi</t>
    </r>
  </si>
  <si>
    <t>De minimis támogatás</t>
  </si>
  <si>
    <t>ÁFA</t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</si>
  <si>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/Alap.</t>
    </r>
  </si>
  <si>
    <r>
      <rPr>
        <b/>
        <sz val="10"/>
        <color indexed="8"/>
        <rFont val="Calibri"/>
        <family val="2"/>
        <charset val="238"/>
      </rPr>
      <t>K+F</t>
    </r>
    <r>
      <rPr>
        <sz val="10"/>
        <color indexed="8"/>
        <rFont val="Calibri"/>
        <family val="2"/>
        <charset val="238"/>
      </rPr>
      <t>/Alkalm.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</si>
  <si>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/Közbesz.</t>
    </r>
  </si>
  <si>
    <r>
      <rPr>
        <b/>
        <sz val="10"/>
        <color indexed="8"/>
        <rFont val="Calibri"/>
        <family val="2"/>
        <charset val="238"/>
      </rPr>
      <t>D.M</t>
    </r>
    <r>
      <rPr>
        <sz val="10"/>
        <color indexed="8"/>
        <rFont val="Calibri"/>
        <family val="2"/>
        <charset val="238"/>
      </rPr>
      <t>./Koord.</t>
    </r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</si>
  <si>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/Tájék.</t>
    </r>
  </si>
  <si>
    <t>Kut.infra.- b.r.</t>
  </si>
  <si>
    <t>támogatás típus rövídítése</t>
  </si>
  <si>
    <t>költségösszegzés a számlaösszesítők alapján:</t>
  </si>
  <si>
    <r>
      <t>Állandó dolgozó (Á), vagy megbí-zásos dolgozó (M) 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</si>
  <si>
    <t>Amortizációnál az elszámolt időszak</t>
  </si>
  <si>
    <t>Nem állami támogatás</t>
  </si>
  <si>
    <t>54 -56 SZEMÉLYI JUTTATÁSOK ÉS JÁRULÉKAI</t>
  </si>
  <si>
    <t>51 Anyagköltség</t>
  </si>
  <si>
    <t>53 EGYÉB SZOLGÁLTATÁSOK</t>
  </si>
  <si>
    <t xml:space="preserve"> 52 Igénybe vett szolgáltatások</t>
  </si>
  <si>
    <t xml:space="preserve"> 11 IMMATERIÁLIS JAVAK BESZERZÉSE</t>
  </si>
  <si>
    <t>13 Műszaki berendezések, gépek, járművek</t>
  </si>
  <si>
    <t>14 Egyéb  berendezések, felszerelések, járművek</t>
  </si>
  <si>
    <t xml:space="preserve">16 BERUZÁZÁSOK, FELÚJÍTÁSOK </t>
  </si>
  <si>
    <t>Költségtípusok</t>
  </si>
  <si>
    <t>Támogatás típusa</t>
  </si>
  <si>
    <t xml:space="preserve"> TÁMOGATÁS</t>
  </si>
  <si>
    <t xml:space="preserve"> SAJÁT FORRÁS</t>
  </si>
  <si>
    <t>EGYÉB FORRÁS</t>
  </si>
  <si>
    <t>ÖSSZESÍTÉS</t>
  </si>
  <si>
    <t>támog. int.</t>
  </si>
  <si>
    <t>sor-szám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</si>
  <si>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/Piac</t>
    </r>
  </si>
  <si>
    <t>Piacra jutáshoz kapcsolódó költségek</t>
  </si>
  <si>
    <t>Koordinációs költség</t>
  </si>
  <si>
    <t>Tájékoztatási költség</t>
  </si>
  <si>
    <r>
      <rPr>
        <b/>
        <sz val="10"/>
        <color indexed="8"/>
        <rFont val="Calibri"/>
        <family val="2"/>
        <charset val="238"/>
      </rPr>
      <t>D.M.</t>
    </r>
    <r>
      <rPr>
        <sz val="10"/>
        <color indexed="8"/>
        <rFont val="Calibri"/>
        <family val="2"/>
        <charset val="238"/>
      </rPr>
      <t>/Iparjog</t>
    </r>
  </si>
  <si>
    <t>Iparjogvédelemmel kapcsolatos költségek</t>
  </si>
  <si>
    <t>Általános (rezsi) költségek</t>
  </si>
  <si>
    <t>(54) 
személyi juttatások</t>
  </si>
  <si>
    <t>(56)
járulék</t>
  </si>
  <si>
    <t>(51)
anyagköltség</t>
  </si>
  <si>
    <t>(52)
igénybe vett szolgáltatások</t>
  </si>
  <si>
    <t>(53)
egyéb szolgáltatások</t>
  </si>
  <si>
    <t>(11)
immateriális javak beszerzése</t>
  </si>
  <si>
    <t>(13)
műszaki berendezések</t>
  </si>
  <si>
    <t>(14)
egyéb berendezések</t>
  </si>
  <si>
    <t>(16)
beruházás,felújítás</t>
  </si>
  <si>
    <t>Immateriális javak beszerzése</t>
  </si>
  <si>
    <t>Eszközbeszerzés (műszaki berendezések)</t>
  </si>
  <si>
    <t>Eszközbeszerzés (egyéb berendezések)</t>
  </si>
  <si>
    <t>Induló vállalkozásoknak nyújtott támogatás</t>
  </si>
  <si>
    <t>Anyagköltség</t>
  </si>
  <si>
    <t>Piacra jutás</t>
  </si>
  <si>
    <t>Reprezentáció</t>
  </si>
  <si>
    <t>Tudás és kapcsolatbővítés érdekében startup rendezvényeken való részvétel</t>
  </si>
  <si>
    <t>Hatósági díjak</t>
  </si>
  <si>
    <t>Bérköltség; személyi jellegű egyéb kifizetések; bérjárulékok – kutató fejlesztő munkatárs</t>
  </si>
  <si>
    <t>Bérköltség; személyi jellegű egyéb kifizetések; bérjárulékok – technikus segédszemélyzet</t>
  </si>
  <si>
    <t>Bérköltség; személyi jellegű egyéb kifizetések; bérjárulékok – projektmenedzser</t>
  </si>
  <si>
    <t>Bérköltség; személyi jellegű egyéb kifizetések; bérjárulékok – egéb foglalkoztatott (marketiges)</t>
  </si>
  <si>
    <t>Mérföldkő</t>
  </si>
  <si>
    <t>Cég neve</t>
  </si>
  <si>
    <t>Adószám</t>
  </si>
  <si>
    <t>Megvalósítás helye</t>
  </si>
  <si>
    <t>Székhely</t>
  </si>
  <si>
    <t>Projekt azonosítószáma</t>
  </si>
  <si>
    <t>Projekt tervezett</t>
  </si>
  <si>
    <t>Kezdete</t>
  </si>
  <si>
    <t>Vége</t>
  </si>
  <si>
    <t>1. mérföldkő</t>
  </si>
  <si>
    <t>2. mérföldkő</t>
  </si>
  <si>
    <t>Szerződött</t>
  </si>
  <si>
    <t>Felhasznált</t>
  </si>
  <si>
    <t>Elfogadott</t>
  </si>
  <si>
    <t>Önerő</t>
  </si>
  <si>
    <t>Összköltség</t>
  </si>
  <si>
    <t>Működési költségek (1+2+3+4)</t>
  </si>
  <si>
    <t>Személyi juttatások (1)</t>
  </si>
  <si>
    <t>Munkaadókat terhelő járulékok (2)</t>
  </si>
  <si>
    <t>Dologi költségek (3+4)</t>
  </si>
  <si>
    <t>Külső megbízás (3)</t>
  </si>
  <si>
    <t>Egyéb dologi kiadás (4)</t>
  </si>
  <si>
    <t>Felhalmozási költségek (5+6)</t>
  </si>
  <si>
    <t>Gépek, berendezések, felszerelések beszerzése (6)</t>
  </si>
  <si>
    <t>Költségek összesen:(1+2+3+4+5+6)</t>
  </si>
  <si>
    <t>Immateriális javak beszerzése (5)</t>
  </si>
  <si>
    <t>Tervezett</t>
  </si>
  <si>
    <t>Költségtípus</t>
  </si>
  <si>
    <t>Személyi juttatások</t>
  </si>
  <si>
    <t>Munkaadókat terhelő járulékok</t>
  </si>
  <si>
    <t>Külső megbízás</t>
  </si>
  <si>
    <t>Egyéb dologi kiadás</t>
  </si>
  <si>
    <t>Gépek, berendezések, felszerelések beszerzése</t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</si>
  <si>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/Anyagk.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</si>
  <si>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/Rendezvény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</si>
  <si>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/Hatósági díjak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</si>
  <si>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/Reprezentáció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</si>
  <si>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/Tájék.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</si>
  <si>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/Piac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</si>
  <si>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/Rezsi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</si>
  <si>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/Immat.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</si>
  <si>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műszaki</t>
    </r>
  </si>
  <si>
    <r>
      <rPr>
        <b/>
        <sz val="8"/>
        <color indexed="8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/Eszköz. egyéb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</si>
  <si>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/Bér/K+F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</si>
  <si>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/Bér/Technikus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</si>
  <si>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/Bér/PM</t>
    </r>
  </si>
  <si>
    <r>
      <rPr>
        <b/>
        <sz val="8"/>
        <rFont val="Calibri"/>
        <family val="2"/>
        <charset val="238"/>
        <scheme val="minor"/>
      </rPr>
      <t>Ind.Váll</t>
    </r>
    <r>
      <rPr>
        <sz val="8"/>
        <rFont val="Calibri"/>
        <family val="2"/>
        <charset val="238"/>
        <scheme val="minor"/>
      </rPr>
      <t>/Bér/Egyéb</t>
    </r>
  </si>
  <si>
    <r>
      <t xml:space="preserve">Az adott hónapban a projektre elszámolt </t>
    </r>
    <r>
      <rPr>
        <b/>
        <sz val="8"/>
        <rFont val="Garamond"/>
        <family val="1"/>
        <charset val="238"/>
      </rPr>
      <t>munka-órák</t>
    </r>
    <r>
      <rPr>
        <sz val="8"/>
        <rFont val="Garamond"/>
        <family val="1"/>
        <charset val="238"/>
      </rPr>
      <t xml:space="preserve"> száma*</t>
    </r>
  </si>
  <si>
    <t>Amortizációs kulcs %</t>
  </si>
  <si>
    <t>1.</t>
  </si>
  <si>
    <t>2.</t>
  </si>
  <si>
    <t>3.</t>
  </si>
  <si>
    <t>N.r.</t>
  </si>
  <si>
    <t>Ind.Váll/Bér/PM</t>
  </si>
  <si>
    <t>Ind.Váll/Bér/Egyéb</t>
  </si>
  <si>
    <t>Ind.Váll/Igénybevett szolg.</t>
  </si>
  <si>
    <r>
      <rPr>
        <b/>
        <sz val="8"/>
        <color rgb="FF000000"/>
        <rFont val="Calibri"/>
        <family val="2"/>
        <charset val="238"/>
        <scheme val="minor"/>
      </rPr>
      <t>Ind.Váll</t>
    </r>
    <r>
      <rPr>
        <sz val="8"/>
        <color indexed="8"/>
        <rFont val="Calibri"/>
        <family val="2"/>
        <charset val="238"/>
        <scheme val="minor"/>
      </rPr>
      <t>/Igénybevett szolg.</t>
    </r>
  </si>
  <si>
    <t>Igénybe vett szolgáltatás</t>
  </si>
  <si>
    <t>Ind.Váll/Bér/K+F</t>
  </si>
  <si>
    <t>Ind.Váll/Rendezvény</t>
  </si>
  <si>
    <t>4.</t>
  </si>
  <si>
    <t>5.</t>
  </si>
  <si>
    <t>8.</t>
  </si>
  <si>
    <t>7.</t>
  </si>
  <si>
    <t>9.</t>
  </si>
  <si>
    <t>6.</t>
  </si>
  <si>
    <t>10.</t>
  </si>
  <si>
    <r>
      <t>státusza (</t>
    </r>
    <r>
      <rPr>
        <i/>
        <sz val="8"/>
        <rFont val="Garamond"/>
        <family val="1"/>
        <charset val="238"/>
      </rPr>
      <t>legördülő menű</t>
    </r>
    <r>
      <rPr>
        <sz val="8"/>
        <rFont val="Garamond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</si>
</sst>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yyyy/mm/dd;@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color indexed="10"/>
      <name val="Garamond"/>
      <family val="1"/>
      <charset val="238"/>
    </font>
    <font>
      <sz val="8"/>
      <name val="Garamond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10"/>
      <color indexed="8"/>
      <name val="Garamond"/>
      <family val="1"/>
      <charset val="238"/>
    </font>
    <font>
      <sz val="8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8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9" fontId="2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8" fillId="4" borderId="1" xfId="0" applyFont="1" applyFill="1" applyBorder="1"/>
    <xf numFmtId="0" fontId="9" fillId="0" borderId="5" xfId="0" applyFont="1" applyBorder="1"/>
    <xf numFmtId="0" fontId="8" fillId="3" borderId="6" xfId="0" applyFont="1" applyFill="1" applyBorder="1"/>
    <xf numFmtId="0" fontId="8" fillId="3" borderId="7" xfId="0" applyFont="1" applyFill="1" applyBorder="1"/>
    <xf numFmtId="0" fontId="6" fillId="0" borderId="37" xfId="0" applyFont="1" applyBorder="1"/>
    <xf numFmtId="0" fontId="8" fillId="4" borderId="38" xfId="0" applyFont="1" applyFill="1" applyBorder="1"/>
    <xf numFmtId="0" fontId="8" fillId="3" borderId="39" xfId="0" applyFont="1" applyFill="1" applyBorder="1" applyAlignment="1">
      <alignment horizontal="left"/>
    </xf>
    <xf numFmtId="0" fontId="6" fillId="0" borderId="19" xfId="0" applyFont="1" applyBorder="1"/>
    <xf numFmtId="0" fontId="8" fillId="0" borderId="19" xfId="0" applyFont="1" applyBorder="1"/>
    <xf numFmtId="0" fontId="1" fillId="0" borderId="15" xfId="0" applyFont="1" applyBorder="1"/>
    <xf numFmtId="0" fontId="9" fillId="0" borderId="5" xfId="0" applyFont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5" fillId="0" borderId="0" xfId="0" applyFont="1"/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20" xfId="1" applyNumberFormat="1" applyFont="1" applyBorder="1" applyAlignment="1">
      <alignment horizontal="center" vertical="center" wrapText="1"/>
    </xf>
    <xf numFmtId="165" fontId="5" fillId="0" borderId="27" xfId="1" applyNumberFormat="1" applyFont="1" applyBorder="1" applyAlignment="1">
      <alignment horizontal="center" vertical="center" wrapText="1"/>
    </xf>
    <xf numFmtId="165" fontId="5" fillId="0" borderId="28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5" fillId="0" borderId="19" xfId="1" applyNumberFormat="1" applyFont="1" applyBorder="1" applyAlignment="1" applyProtection="1">
      <alignment horizontal="righ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25" xfId="1" applyNumberFormat="1" applyFont="1" applyFill="1" applyBorder="1" applyAlignment="1" applyProtection="1">
      <alignment horizontal="right" vertical="center"/>
      <protection locked="0"/>
    </xf>
    <xf numFmtId="3" fontId="5" fillId="0" borderId="23" xfId="1" applyNumberFormat="1" applyFont="1" applyBorder="1" applyAlignment="1" applyProtection="1">
      <alignment horizontal="right" vertical="center"/>
      <protection locked="0"/>
    </xf>
    <xf numFmtId="3" fontId="5" fillId="5" borderId="19" xfId="1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wrapText="1"/>
    </xf>
    <xf numFmtId="0" fontId="5" fillId="0" borderId="23" xfId="0" applyFont="1" applyBorder="1" applyAlignment="1">
      <alignment horizontal="right"/>
    </xf>
    <xf numFmtId="3" fontId="5" fillId="0" borderId="26" xfId="1" applyNumberFormat="1" applyFont="1" applyBorder="1" applyAlignment="1" applyProtection="1">
      <alignment horizontal="right" vertical="center"/>
      <protection locked="0"/>
    </xf>
    <xf numFmtId="3" fontId="5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/>
    <xf numFmtId="0" fontId="5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3" fontId="5" fillId="5" borderId="15" xfId="0" applyNumberFormat="1" applyFont="1" applyFill="1" applyBorder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0" xfId="2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3" fontId="13" fillId="5" borderId="6" xfId="0" applyNumberFormat="1" applyFont="1" applyFill="1" applyBorder="1" applyAlignment="1">
      <alignment vertical="center"/>
    </xf>
    <xf numFmtId="3" fontId="13" fillId="5" borderId="5" xfId="0" applyNumberFormat="1" applyFont="1" applyFill="1" applyBorder="1" applyAlignment="1">
      <alignment vertical="center"/>
    </xf>
    <xf numFmtId="3" fontId="13" fillId="5" borderId="7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right"/>
    </xf>
    <xf numFmtId="3" fontId="5" fillId="5" borderId="18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2" fontId="5" fillId="0" borderId="13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14" fontId="5" fillId="0" borderId="11" xfId="0" applyNumberFormat="1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2" fontId="5" fillId="0" borderId="11" xfId="0" applyNumberFormat="1" applyFont="1" applyBorder="1" applyAlignment="1" applyProtection="1">
      <alignment horizontal="left" vertical="center"/>
      <protection locked="0"/>
    </xf>
    <xf numFmtId="14" fontId="5" fillId="0" borderId="14" xfId="0" applyNumberFormat="1" applyFont="1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 wrapText="1"/>
      <protection locked="0"/>
    </xf>
    <xf numFmtId="9" fontId="5" fillId="0" borderId="13" xfId="0" quotePrefix="1" applyNumberFormat="1" applyFont="1" applyBorder="1" applyAlignment="1">
      <alignment horizontal="center" vertical="center"/>
    </xf>
    <xf numFmtId="9" fontId="5" fillId="0" borderId="10" xfId="0" quotePrefix="1" applyNumberFormat="1" applyFont="1" applyBorder="1" applyAlignment="1">
      <alignment horizontal="center" vertical="center"/>
    </xf>
    <xf numFmtId="9" fontId="5" fillId="0" borderId="11" xfId="0" quotePrefix="1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3" fontId="13" fillId="5" borderId="15" xfId="0" applyNumberFormat="1" applyFont="1" applyFill="1" applyBorder="1" applyProtection="1">
      <protection locked="0"/>
    </xf>
    <xf numFmtId="0" fontId="5" fillId="2" borderId="49" xfId="0" applyFont="1" applyFill="1" applyBorder="1" applyProtection="1">
      <protection locked="0"/>
    </xf>
    <xf numFmtId="0" fontId="5" fillId="2" borderId="50" xfId="0" applyFont="1" applyFill="1" applyBorder="1" applyProtection="1">
      <protection locked="0"/>
    </xf>
    <xf numFmtId="3" fontId="5" fillId="2" borderId="50" xfId="0" applyNumberFormat="1" applyFont="1" applyFill="1" applyBorder="1" applyProtection="1">
      <protection locked="0"/>
    </xf>
    <xf numFmtId="3" fontId="5" fillId="5" borderId="16" xfId="0" applyNumberFormat="1" applyFont="1" applyFill="1" applyBorder="1" applyProtection="1">
      <protection locked="0"/>
    </xf>
    <xf numFmtId="3" fontId="5" fillId="2" borderId="21" xfId="0" applyNumberFormat="1" applyFont="1" applyFill="1" applyBorder="1" applyProtection="1">
      <protection locked="0"/>
    </xf>
    <xf numFmtId="0" fontId="14" fillId="0" borderId="15" xfId="0" applyFont="1" applyBorder="1"/>
    <xf numFmtId="0" fontId="5" fillId="0" borderId="15" xfId="0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>
      <alignment horizontal="left" vertical="top" wrapText="1"/>
    </xf>
    <xf numFmtId="0" fontId="5" fillId="0" borderId="5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15" xfId="0" applyFont="1" applyFill="1" applyBorder="1" applyProtection="1">
      <protection locked="0"/>
    </xf>
    <xf numFmtId="0" fontId="14" fillId="5" borderId="15" xfId="0" applyFont="1" applyFill="1" applyBorder="1"/>
    <xf numFmtId="9" fontId="5" fillId="5" borderId="15" xfId="0" applyNumberFormat="1" applyFont="1" applyFill="1" applyBorder="1" applyProtection="1">
      <protection locked="0"/>
    </xf>
    <xf numFmtId="3" fontId="15" fillId="5" borderId="15" xfId="0" applyNumberFormat="1" applyFont="1" applyFill="1" applyBorder="1" applyProtection="1">
      <protection locked="0"/>
    </xf>
    <xf numFmtId="3" fontId="13" fillId="5" borderId="53" xfId="0" applyNumberFormat="1" applyFont="1" applyFill="1" applyBorder="1" applyAlignment="1" applyProtection="1">
      <alignment horizontal="right" vertical="center"/>
      <protection locked="0"/>
    </xf>
    <xf numFmtId="3" fontId="13" fillId="5" borderId="27" xfId="0" applyNumberFormat="1" applyFont="1" applyFill="1" applyBorder="1" applyAlignment="1" applyProtection="1">
      <alignment horizontal="right" vertical="center"/>
      <protection locked="0"/>
    </xf>
    <xf numFmtId="3" fontId="13" fillId="5" borderId="54" xfId="0" applyNumberFormat="1" applyFont="1" applyFill="1" applyBorder="1" applyAlignment="1" applyProtection="1">
      <alignment horizontal="right" vertical="center"/>
      <protection locked="0"/>
    </xf>
    <xf numFmtId="3" fontId="13" fillId="5" borderId="28" xfId="0" applyNumberFormat="1" applyFont="1" applyFill="1" applyBorder="1" applyAlignment="1" applyProtection="1">
      <alignment horizontal="right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/>
    <xf numFmtId="49" fontId="5" fillId="0" borderId="14" xfId="0" applyNumberFormat="1" applyFont="1" applyBorder="1" applyAlignment="1" applyProtection="1">
      <alignment vertical="center" wrapText="1"/>
      <protection locked="0"/>
    </xf>
    <xf numFmtId="3" fontId="13" fillId="5" borderId="53" xfId="0" applyNumberFormat="1" applyFont="1" applyFill="1" applyBorder="1" applyAlignment="1">
      <alignment vertical="center"/>
    </xf>
    <xf numFmtId="3" fontId="13" fillId="5" borderId="27" xfId="0" applyNumberFormat="1" applyFont="1" applyFill="1" applyBorder="1" applyAlignment="1">
      <alignment vertical="center"/>
    </xf>
    <xf numFmtId="3" fontId="13" fillId="5" borderId="28" xfId="0" applyNumberFormat="1" applyFont="1" applyFill="1" applyBorder="1" applyAlignment="1">
      <alignment vertical="center"/>
    </xf>
    <xf numFmtId="3" fontId="13" fillId="5" borderId="41" xfId="0" applyNumberFormat="1" applyFont="1" applyFill="1" applyBorder="1" applyAlignment="1">
      <alignment vertical="center"/>
    </xf>
    <xf numFmtId="0" fontId="16" fillId="0" borderId="0" xfId="0" applyFont="1"/>
    <xf numFmtId="0" fontId="17" fillId="0" borderId="15" xfId="0" applyFont="1" applyBorder="1"/>
    <xf numFmtId="0" fontId="18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13" fillId="0" borderId="0" xfId="0" applyFont="1" applyAlignment="1">
      <alignment horizontal="center"/>
    </xf>
    <xf numFmtId="16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2" fillId="6" borderId="1" xfId="0" applyFont="1" applyFill="1" applyBorder="1"/>
    <xf numFmtId="0" fontId="10" fillId="0" borderId="0" xfId="0" applyFont="1"/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3" fillId="0" borderId="1" xfId="0" applyFont="1" applyBorder="1" applyAlignment="1">
      <alignment horizontal="right"/>
    </xf>
    <xf numFmtId="0" fontId="11" fillId="6" borderId="1" xfId="0" applyFont="1" applyFill="1" applyBorder="1"/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25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5" borderId="18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 applyProtection="1">
      <alignment horizontal="center" vertical="center" wrapText="1"/>
      <protection locked="0"/>
    </xf>
    <xf numFmtId="3" fontId="5" fillId="5" borderId="25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 applyProtection="1">
      <alignment vertical="center"/>
      <protection locked="0"/>
    </xf>
    <xf numFmtId="14" fontId="10" fillId="0" borderId="1" xfId="0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0" fillId="6" borderId="1" xfId="1" applyNumberFormat="1" applyFont="1" applyFill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165" fontId="11" fillId="6" borderId="1" xfId="1" applyNumberFormat="1" applyFont="1" applyFill="1" applyBorder="1" applyAlignment="1">
      <alignment horizontal="right"/>
    </xf>
    <xf numFmtId="49" fontId="5" fillId="0" borderId="14" xfId="0" applyNumberFormat="1" applyFont="1" applyBorder="1" applyAlignment="1">
      <alignment vertical="center" wrapText="1"/>
    </xf>
    <xf numFmtId="3" fontId="5" fillId="0" borderId="19" xfId="0" applyNumberFormat="1" applyFont="1" applyBorder="1" applyAlignment="1" applyProtection="1">
      <alignment horizontal="right" vertical="center"/>
      <protection locked="0"/>
    </xf>
    <xf numFmtId="14" fontId="5" fillId="0" borderId="11" xfId="0" applyNumberFormat="1" applyFont="1" applyBorder="1" applyAlignment="1" applyProtection="1">
      <alignment horizontal="right" vertical="center"/>
      <protection locked="0"/>
    </xf>
    <xf numFmtId="14" fontId="5" fillId="0" borderId="14" xfId="0" applyNumberFormat="1" applyFont="1" applyBorder="1" applyAlignment="1" applyProtection="1">
      <alignment horizontal="right" vertical="center"/>
      <protection locked="0"/>
    </xf>
    <xf numFmtId="9" fontId="5" fillId="0" borderId="15" xfId="4" applyFont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 applyProtection="1">
      <alignment horizontal="center"/>
      <protection locked="0"/>
    </xf>
    <xf numFmtId="1" fontId="5" fillId="0" borderId="11" xfId="0" applyNumberFormat="1" applyFont="1" applyBorder="1" applyAlignment="1" applyProtection="1">
      <alignment horizontal="left" vertical="center"/>
      <protection locked="0"/>
    </xf>
    <xf numFmtId="3" fontId="5" fillId="0" borderId="0" xfId="0" applyNumberFormat="1" applyFont="1"/>
    <xf numFmtId="14" fontId="5" fillId="0" borderId="0" xfId="0" applyNumberFormat="1" applyFont="1"/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3" fontId="5" fillId="0" borderId="56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5" borderId="49" xfId="0" applyFont="1" applyFill="1" applyBorder="1" applyAlignment="1">
      <alignment horizontal="left"/>
    </xf>
    <xf numFmtId="0" fontId="13" fillId="5" borderId="50" xfId="0" applyFont="1" applyFill="1" applyBorder="1" applyAlignment="1">
      <alignment horizontal="left"/>
    </xf>
    <xf numFmtId="0" fontId="13" fillId="5" borderId="52" xfId="0" applyFont="1" applyFill="1" applyBorder="1" applyAlignment="1">
      <alignment horizontal="left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1" fontId="5" fillId="2" borderId="34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" fontId="13" fillId="5" borderId="16" xfId="0" applyNumberFormat="1" applyFont="1" applyFill="1" applyBorder="1" applyAlignment="1">
      <alignment horizontal="right"/>
    </xf>
    <xf numFmtId="1" fontId="13" fillId="5" borderId="34" xfId="0" applyNumberFormat="1" applyFont="1" applyFill="1" applyBorder="1" applyAlignment="1">
      <alignment horizontal="right"/>
    </xf>
    <xf numFmtId="1" fontId="13" fillId="5" borderId="47" xfId="0" applyNumberFormat="1" applyFont="1" applyFill="1" applyBorder="1" applyAlignment="1">
      <alignment horizontal="right"/>
    </xf>
    <xf numFmtId="1" fontId="13" fillId="5" borderId="49" xfId="0" applyNumberFormat="1" applyFont="1" applyFill="1" applyBorder="1" applyAlignment="1">
      <alignment horizontal="right"/>
    </xf>
    <xf numFmtId="1" fontId="13" fillId="5" borderId="50" xfId="0" applyNumberFormat="1" applyFont="1" applyFill="1" applyBorder="1" applyAlignment="1">
      <alignment horizontal="right"/>
    </xf>
    <xf numFmtId="1" fontId="13" fillId="5" borderId="55" xfId="0" applyNumberFormat="1" applyFont="1" applyFill="1" applyBorder="1" applyAlignment="1">
      <alignment horizontal="right"/>
    </xf>
    <xf numFmtId="1" fontId="13" fillId="0" borderId="49" xfId="0" applyNumberFormat="1" applyFont="1" applyBorder="1" applyAlignment="1">
      <alignment horizontal="right"/>
    </xf>
    <xf numFmtId="1" fontId="13" fillId="0" borderId="50" xfId="0" applyNumberFormat="1" applyFont="1" applyBorder="1" applyAlignment="1">
      <alignment horizontal="right"/>
    </xf>
    <xf numFmtId="1" fontId="13" fillId="5" borderId="3" xfId="0" applyNumberFormat="1" applyFont="1" applyFill="1" applyBorder="1" applyAlignment="1">
      <alignment horizontal="center"/>
    </xf>
    <xf numFmtId="1" fontId="13" fillId="5" borderId="29" xfId="0" applyNumberFormat="1" applyFont="1" applyFill="1" applyBorder="1" applyAlignment="1">
      <alignment horizontal="center"/>
    </xf>
    <xf numFmtId="1" fontId="13" fillId="5" borderId="4" xfId="0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wrapText="1"/>
      <protection locked="0"/>
    </xf>
    <xf numFmtId="0" fontId="10" fillId="5" borderId="6" xfId="0" applyFont="1" applyFill="1" applyBorder="1" applyAlignment="1" applyProtection="1">
      <alignment wrapText="1"/>
      <protection locked="0"/>
    </xf>
    <xf numFmtId="0" fontId="10" fillId="5" borderId="35" xfId="0" applyFont="1" applyFill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8" xfId="0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</cellXfs>
  <cellStyles count="5">
    <cellStyle name="Ezres" xfId="1" builtinId="3"/>
    <cellStyle name="Normál" xfId="0" builtinId="0"/>
    <cellStyle name="Normál 2" xfId="3" xr:uid="{00000000-0005-0000-0000-000002000000}"/>
    <cellStyle name="Normál_Munka4" xfId="2" xr:uid="{00000000-0005-0000-0000-000003000000}"/>
    <cellStyle name="Százalék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E078-5016-4F42-A4EE-3BF1B639FB34}">
  <dimension ref="A1:D27"/>
  <sheetViews>
    <sheetView tabSelected="1" workbookViewId="0"/>
  </sheetViews>
  <sheetFormatPr defaultRowHeight="12.75" x14ac:dyDescent="0.2"/>
  <cols>
    <col min="1" max="1" width="33.42578125" style="122" bestFit="1" customWidth="1"/>
    <col min="2" max="2" width="14.140625" style="122" bestFit="1" customWidth="1"/>
    <col min="3" max="3" width="11.85546875" style="122" bestFit="1" customWidth="1"/>
    <col min="4" max="4" width="11" style="122" bestFit="1" customWidth="1"/>
    <col min="5" max="16384" width="9.140625" style="122"/>
  </cols>
  <sheetData>
    <row r="1" spans="1:4" x14ac:dyDescent="0.2">
      <c r="A1" s="121" t="s">
        <v>100</v>
      </c>
      <c r="B1" s="165"/>
      <c r="C1" s="165"/>
      <c r="D1" s="165"/>
    </row>
    <row r="2" spans="1:4" x14ac:dyDescent="0.2">
      <c r="A2" s="121" t="s">
        <v>101</v>
      </c>
      <c r="B2" s="166"/>
      <c r="C2" s="166"/>
      <c r="D2" s="166"/>
    </row>
    <row r="3" spans="1:4" x14ac:dyDescent="0.2">
      <c r="A3" s="121" t="s">
        <v>103</v>
      </c>
      <c r="B3" s="166"/>
      <c r="C3" s="166"/>
      <c r="D3" s="166"/>
    </row>
    <row r="4" spans="1:4" x14ac:dyDescent="0.2">
      <c r="A4" s="121" t="s">
        <v>102</v>
      </c>
      <c r="B4" s="166"/>
      <c r="C4" s="166"/>
      <c r="D4" s="166"/>
    </row>
    <row r="5" spans="1:4" x14ac:dyDescent="0.2">
      <c r="A5" s="121" t="s">
        <v>104</v>
      </c>
      <c r="B5" s="166"/>
      <c r="C5" s="166"/>
      <c r="D5" s="166"/>
    </row>
    <row r="7" spans="1:4" x14ac:dyDescent="0.2">
      <c r="A7" s="121"/>
      <c r="B7" s="123" t="s">
        <v>106</v>
      </c>
      <c r="C7" s="123" t="s">
        <v>107</v>
      </c>
    </row>
    <row r="8" spans="1:4" x14ac:dyDescent="0.2">
      <c r="A8" s="121" t="s">
        <v>105</v>
      </c>
      <c r="B8" s="148"/>
      <c r="C8" s="148"/>
    </row>
    <row r="9" spans="1:4" x14ac:dyDescent="0.2">
      <c r="A9" s="121" t="s">
        <v>108</v>
      </c>
      <c r="B9" s="148"/>
      <c r="C9" s="148"/>
    </row>
    <row r="10" spans="1:4" x14ac:dyDescent="0.2">
      <c r="A10" s="121" t="s">
        <v>109</v>
      </c>
      <c r="B10" s="148"/>
      <c r="C10" s="148"/>
    </row>
    <row r="12" spans="1:4" x14ac:dyDescent="0.2">
      <c r="A12" s="121"/>
      <c r="B12" s="123" t="s">
        <v>110</v>
      </c>
      <c r="C12" s="123" t="s">
        <v>111</v>
      </c>
      <c r="D12" s="123" t="s">
        <v>112</v>
      </c>
    </row>
    <row r="13" spans="1:4" x14ac:dyDescent="0.2">
      <c r="A13" s="121" t="s">
        <v>1</v>
      </c>
      <c r="B13" s="149"/>
      <c r="C13" s="149"/>
      <c r="D13" s="149"/>
    </row>
    <row r="14" spans="1:4" x14ac:dyDescent="0.2">
      <c r="A14" s="121" t="s">
        <v>113</v>
      </c>
      <c r="B14" s="149"/>
      <c r="C14" s="149"/>
      <c r="D14" s="149"/>
    </row>
    <row r="15" spans="1:4" x14ac:dyDescent="0.2">
      <c r="A15" s="121" t="s">
        <v>114</v>
      </c>
      <c r="B15" s="149"/>
      <c r="C15" s="149"/>
      <c r="D15" s="149"/>
    </row>
    <row r="17" spans="1:4" x14ac:dyDescent="0.2">
      <c r="A17" s="124" t="s">
        <v>62</v>
      </c>
      <c r="B17" s="124" t="s">
        <v>125</v>
      </c>
      <c r="C17" s="124" t="s">
        <v>111</v>
      </c>
      <c r="D17" s="124" t="s">
        <v>112</v>
      </c>
    </row>
    <row r="18" spans="1:4" x14ac:dyDescent="0.2">
      <c r="A18" s="125" t="s">
        <v>115</v>
      </c>
      <c r="B18" s="150">
        <f>B19+B20+B22+B23</f>
        <v>0</v>
      </c>
      <c r="C18" s="150">
        <f t="shared" ref="C18:D18" si="0">C19+C20+C22+C23</f>
        <v>0</v>
      </c>
      <c r="D18" s="150">
        <f t="shared" si="0"/>
        <v>0</v>
      </c>
    </row>
    <row r="19" spans="1:4" x14ac:dyDescent="0.2">
      <c r="A19" s="126" t="s">
        <v>116</v>
      </c>
      <c r="B19" s="151"/>
      <c r="C19" s="151"/>
      <c r="D19" s="151"/>
    </row>
    <row r="20" spans="1:4" x14ac:dyDescent="0.2">
      <c r="A20" s="126" t="s">
        <v>117</v>
      </c>
      <c r="B20" s="151"/>
      <c r="C20" s="151"/>
      <c r="D20" s="151"/>
    </row>
    <row r="21" spans="1:4" x14ac:dyDescent="0.2">
      <c r="A21" s="125" t="s">
        <v>118</v>
      </c>
      <c r="B21" s="150">
        <f>B22+B23</f>
        <v>0</v>
      </c>
      <c r="C21" s="150">
        <f t="shared" ref="C21:D21" si="1">C22+C23</f>
        <v>0</v>
      </c>
      <c r="D21" s="150">
        <f t="shared" si="1"/>
        <v>0</v>
      </c>
    </row>
    <row r="22" spans="1:4" x14ac:dyDescent="0.2">
      <c r="A22" s="126" t="s">
        <v>119</v>
      </c>
      <c r="B22" s="151"/>
      <c r="C22" s="151"/>
      <c r="D22" s="151"/>
    </row>
    <row r="23" spans="1:4" x14ac:dyDescent="0.2">
      <c r="A23" s="126" t="s">
        <v>120</v>
      </c>
      <c r="B23" s="151"/>
      <c r="C23" s="151"/>
      <c r="D23" s="151"/>
    </row>
    <row r="24" spans="1:4" x14ac:dyDescent="0.2">
      <c r="A24" s="125" t="s">
        <v>121</v>
      </c>
      <c r="B24" s="150">
        <f>B25+B26</f>
        <v>0</v>
      </c>
      <c r="C24" s="150">
        <f t="shared" ref="C24:D24" si="2">C25+C26</f>
        <v>0</v>
      </c>
      <c r="D24" s="150">
        <f t="shared" si="2"/>
        <v>0</v>
      </c>
    </row>
    <row r="25" spans="1:4" x14ac:dyDescent="0.2">
      <c r="A25" s="126" t="s">
        <v>124</v>
      </c>
      <c r="B25" s="151"/>
      <c r="C25" s="151"/>
      <c r="D25" s="151"/>
    </row>
    <row r="26" spans="1:4" x14ac:dyDescent="0.2">
      <c r="A26" s="126" t="s">
        <v>122</v>
      </c>
      <c r="B26" s="151"/>
      <c r="C26" s="151"/>
      <c r="D26" s="151"/>
    </row>
    <row r="27" spans="1:4" x14ac:dyDescent="0.2">
      <c r="A27" s="127" t="s">
        <v>123</v>
      </c>
      <c r="B27" s="152">
        <f>B19+B20+B22+B23+B25+B26</f>
        <v>0</v>
      </c>
      <c r="C27" s="152">
        <f t="shared" ref="C27:D27" si="3">C19+C20+C22+C23+C25+C26</f>
        <v>0</v>
      </c>
      <c r="D27" s="152">
        <f t="shared" si="3"/>
        <v>0</v>
      </c>
    </row>
  </sheetData>
  <mergeCells count="5"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22"/>
  <sheetViews>
    <sheetView zoomScaleNormal="100" zoomScalePageLayoutView="130" workbookViewId="0">
      <selection activeCell="A3" sqref="A3"/>
    </sheetView>
  </sheetViews>
  <sheetFormatPr defaultColWidth="9.140625" defaultRowHeight="11.25" x14ac:dyDescent="0.2"/>
  <cols>
    <col min="1" max="1" width="4.42578125" style="40" customWidth="1"/>
    <col min="2" max="2" width="21.140625" style="40" customWidth="1"/>
    <col min="3" max="3" width="5.5703125" style="40" customWidth="1"/>
    <col min="4" max="4" width="10.140625" style="40" customWidth="1"/>
    <col min="5" max="5" width="10.5703125" style="40" customWidth="1"/>
    <col min="6" max="6" width="11.42578125" style="40" customWidth="1"/>
    <col min="7" max="8" width="10" style="40" customWidth="1"/>
    <col min="9" max="9" width="10.5703125" style="40" customWidth="1"/>
    <col min="10" max="12" width="9.5703125" style="40" customWidth="1"/>
    <col min="13" max="13" width="11" style="40" customWidth="1"/>
    <col min="14" max="15" width="0.85546875" style="40" customWidth="1"/>
    <col min="16" max="16" width="4.42578125" style="40" customWidth="1"/>
    <col min="17" max="17" width="21.5703125" style="40" bestFit="1" customWidth="1"/>
    <col min="18" max="18" width="5.5703125" style="40" customWidth="1"/>
    <col min="19" max="19" width="10.140625" style="40" customWidth="1"/>
    <col min="20" max="20" width="10.5703125" style="40" customWidth="1"/>
    <col min="21" max="21" width="11.42578125" style="40" customWidth="1"/>
    <col min="22" max="23" width="10" style="40" customWidth="1"/>
    <col min="24" max="24" width="10.5703125" style="40" customWidth="1"/>
    <col min="25" max="27" width="9.5703125" style="40" customWidth="1"/>
    <col min="28" max="28" width="11" style="40" customWidth="1"/>
    <col min="29" max="29" width="0.85546875" style="40" customWidth="1"/>
    <col min="30" max="30" width="1.140625" style="40" customWidth="1"/>
    <col min="31" max="31" width="4.42578125" style="40" customWidth="1"/>
    <col min="32" max="32" width="11.85546875" style="40" customWidth="1"/>
    <col min="33" max="33" width="5.5703125" style="40" customWidth="1"/>
    <col min="34" max="34" width="10.140625" style="40" customWidth="1"/>
    <col min="35" max="35" width="10.5703125" style="40" customWidth="1"/>
    <col min="36" max="36" width="11.42578125" style="40" customWidth="1"/>
    <col min="37" max="38" width="10" style="40" customWidth="1"/>
    <col min="39" max="39" width="10.5703125" style="40" customWidth="1"/>
    <col min="40" max="42" width="9.5703125" style="40" customWidth="1"/>
    <col min="43" max="43" width="11" style="40" customWidth="1"/>
    <col min="44" max="44" width="1.140625" style="40" customWidth="1"/>
    <col min="45" max="45" width="4.140625" style="40" bestFit="1" customWidth="1"/>
    <col min="46" max="46" width="10.5703125" style="40" customWidth="1"/>
    <col min="47" max="47" width="5.85546875" style="40" customWidth="1"/>
    <col min="48" max="48" width="11.42578125" style="40" customWidth="1"/>
    <col min="49" max="49" width="10.5703125" style="40" customWidth="1"/>
    <col min="50" max="50" width="11.42578125" style="40" customWidth="1"/>
    <col min="51" max="52" width="10" style="40" customWidth="1"/>
    <col min="53" max="53" width="10.5703125" style="40" customWidth="1"/>
    <col min="54" max="56" width="9.5703125" style="40" customWidth="1"/>
    <col min="57" max="57" width="11" style="40" customWidth="1"/>
    <col min="58" max="58" width="0.85546875" style="40" customWidth="1"/>
    <col min="59" max="16384" width="9.140625" style="40"/>
  </cols>
  <sheetData>
    <row r="1" spans="1:58" ht="12.75" x14ac:dyDescent="0.2">
      <c r="A1" s="211" t="s">
        <v>64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41"/>
      <c r="P1" s="211" t="s">
        <v>65</v>
      </c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E1" s="211" t="s">
        <v>66</v>
      </c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S1" s="211" t="s">
        <v>67</v>
      </c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</row>
    <row r="2" spans="1:58" ht="12" thickBot="1" x14ac:dyDescent="0.25">
      <c r="D2" s="42"/>
      <c r="S2" s="42"/>
      <c r="AH2" s="42"/>
      <c r="AV2" s="42"/>
    </row>
    <row r="3" spans="1:58" ht="86.1" customHeight="1" thickBot="1" x14ac:dyDescent="0.25">
      <c r="A3" s="91" t="s">
        <v>69</v>
      </c>
      <c r="B3" s="91" t="s">
        <v>38</v>
      </c>
      <c r="C3" s="91" t="s">
        <v>68</v>
      </c>
      <c r="D3" s="91" t="s">
        <v>77</v>
      </c>
      <c r="E3" s="91" t="s">
        <v>78</v>
      </c>
      <c r="F3" s="91" t="s">
        <v>79</v>
      </c>
      <c r="G3" s="91" t="s">
        <v>80</v>
      </c>
      <c r="H3" s="91" t="s">
        <v>81</v>
      </c>
      <c r="I3" s="91" t="s">
        <v>82</v>
      </c>
      <c r="J3" s="91" t="s">
        <v>83</v>
      </c>
      <c r="K3" s="91" t="s">
        <v>84</v>
      </c>
      <c r="L3" s="91" t="s">
        <v>85</v>
      </c>
      <c r="M3" s="91" t="s">
        <v>12</v>
      </c>
      <c r="N3" s="43"/>
      <c r="O3" s="43"/>
      <c r="P3" s="91" t="s">
        <v>69</v>
      </c>
      <c r="Q3" s="91" t="s">
        <v>38</v>
      </c>
      <c r="R3" s="91" t="s">
        <v>68</v>
      </c>
      <c r="S3" s="91" t="s">
        <v>77</v>
      </c>
      <c r="T3" s="91" t="s">
        <v>78</v>
      </c>
      <c r="U3" s="91" t="s">
        <v>79</v>
      </c>
      <c r="V3" s="91" t="s">
        <v>80</v>
      </c>
      <c r="W3" s="91" t="s">
        <v>81</v>
      </c>
      <c r="X3" s="91" t="s">
        <v>82</v>
      </c>
      <c r="Y3" s="91" t="s">
        <v>83</v>
      </c>
      <c r="Z3" s="91" t="s">
        <v>84</v>
      </c>
      <c r="AA3" s="91" t="s">
        <v>85</v>
      </c>
      <c r="AB3" s="91" t="s">
        <v>12</v>
      </c>
      <c r="AC3" s="43"/>
      <c r="AD3" s="43"/>
      <c r="AE3" s="91" t="s">
        <v>69</v>
      </c>
      <c r="AF3" s="91" t="s">
        <v>38</v>
      </c>
      <c r="AG3" s="91" t="s">
        <v>68</v>
      </c>
      <c r="AH3" s="91" t="s">
        <v>77</v>
      </c>
      <c r="AI3" s="91" t="s">
        <v>78</v>
      </c>
      <c r="AJ3" s="91" t="s">
        <v>79</v>
      </c>
      <c r="AK3" s="91" t="s">
        <v>80</v>
      </c>
      <c r="AL3" s="91" t="s">
        <v>81</v>
      </c>
      <c r="AM3" s="91" t="s">
        <v>82</v>
      </c>
      <c r="AN3" s="91" t="s">
        <v>83</v>
      </c>
      <c r="AO3" s="91" t="s">
        <v>84</v>
      </c>
      <c r="AP3" s="91" t="s">
        <v>85</v>
      </c>
      <c r="AQ3" s="91" t="s">
        <v>12</v>
      </c>
      <c r="AR3" s="43"/>
      <c r="AS3" s="91" t="s">
        <v>69</v>
      </c>
      <c r="AT3" s="91" t="s">
        <v>38</v>
      </c>
      <c r="AU3" s="91" t="s">
        <v>68</v>
      </c>
      <c r="AV3" s="91" t="s">
        <v>77</v>
      </c>
      <c r="AW3" s="91" t="s">
        <v>78</v>
      </c>
      <c r="AX3" s="91" t="s">
        <v>79</v>
      </c>
      <c r="AY3" s="91" t="s">
        <v>80</v>
      </c>
      <c r="AZ3" s="91" t="s">
        <v>81</v>
      </c>
      <c r="BA3" s="91" t="s">
        <v>82</v>
      </c>
      <c r="BB3" s="91" t="s">
        <v>83</v>
      </c>
      <c r="BC3" s="91" t="s">
        <v>84</v>
      </c>
      <c r="BD3" s="91" t="s">
        <v>85</v>
      </c>
      <c r="BE3" s="91" t="s">
        <v>12</v>
      </c>
      <c r="BF3" s="43"/>
    </row>
    <row r="4" spans="1:58" ht="13.5" thickBot="1" x14ac:dyDescent="0.25">
      <c r="A4" s="91" t="s">
        <v>148</v>
      </c>
      <c r="B4" s="90" t="s">
        <v>157</v>
      </c>
      <c r="C4" s="157">
        <v>0.8</v>
      </c>
      <c r="D4" s="45">
        <f>SUMIF('(54-56) személyi+járulék'!$T:$T,B4,'(54-56) személyi+járulék'!$N:$N)</f>
        <v>0</v>
      </c>
      <c r="E4" s="45">
        <f>SUMIF('(54-56) személyi+járulék'!$T:$T,B4,'(54-56) személyi+járulék'!$Q:$Q)</f>
        <v>0</v>
      </c>
      <c r="F4" s="45">
        <f>SUMIF('(51) anyagköltség '!$P:$P,B4,'(51) anyagköltség '!$L:$L)</f>
        <v>0</v>
      </c>
      <c r="G4" s="45">
        <f>SUMIF('(52) igénybe vett szolg'!$P:$P,B4,'(52) igénybe vett szolg'!$L:$L)</f>
        <v>0</v>
      </c>
      <c r="H4" s="45">
        <f>SUMIF('(53) egyéb szolgáltatások'!$P:$P,$B4,'(52) igénybe vett szolg'!$L:$L)</f>
        <v>0</v>
      </c>
      <c r="I4" s="45">
        <f>SUMIF('(11) immat jav beszerz'!$S:$S,$B4,'(11) immat jav beszerz'!$O:$O)</f>
        <v>0</v>
      </c>
      <c r="J4" s="45">
        <f>SUMIF('(13) műszaki berendezések'!$S:$S,$B4,'(13) műszaki berendezések'!$O:$O)</f>
        <v>0</v>
      </c>
      <c r="K4" s="45">
        <f>SUMIF('(14) egyéb berendezések'!$S:$S,$B4,'(14) egyéb berendezések'!$O:$O)</f>
        <v>0</v>
      </c>
      <c r="L4" s="45">
        <f>SUMIF('(16) beruházás,felújítás'!$S:$S,$B4,'(16) beruházás,felújítás'!$O:$O)</f>
        <v>0</v>
      </c>
      <c r="M4" s="45">
        <f>SUM(D4:L4)</f>
        <v>0</v>
      </c>
      <c r="N4" s="43"/>
      <c r="O4" s="43"/>
      <c r="P4" s="96" t="str">
        <f t="shared" ref="P4" si="0">A4</f>
        <v>1.</v>
      </c>
      <c r="Q4" s="97" t="str">
        <f t="shared" ref="Q4" si="1">B4</f>
        <v>Ind.Váll/Bér/K+F</v>
      </c>
      <c r="R4" s="98">
        <f t="shared" ref="R4" si="2">C4</f>
        <v>0.8</v>
      </c>
      <c r="S4" s="45">
        <f>SUMIF('(54-56) személyi+járulék'!$T:$T,Q4,'(54-56) személyi+járulék'!$O:$O)</f>
        <v>0</v>
      </c>
      <c r="T4" s="45">
        <f>SUMIF('(54-56) személyi+járulék'!$T:$T,Q4,'(54-56) személyi+járulék'!$R:$R)</f>
        <v>0</v>
      </c>
      <c r="U4" s="45">
        <f>SUMIF('(51) anyagköltség '!$P:$P,Q4,'(51) anyagköltség '!$M:$M)</f>
        <v>0</v>
      </c>
      <c r="V4" s="45">
        <f>SUMIF('(52) igénybe vett szolg'!$P:$P,Q4,'(52) igénybe vett szolg'!$M:$M)</f>
        <v>0</v>
      </c>
      <c r="W4" s="45">
        <f>SUMIF('(53) egyéb szolgáltatások'!$P:$P,$B4,'(52) igénybe vett szolg'!$M:$M)</f>
        <v>0</v>
      </c>
      <c r="X4" s="45">
        <f>SUMIF('(11) immat jav beszerz'!$S:$S,$B4,'(11) immat jav beszerz'!$P:$P)</f>
        <v>0</v>
      </c>
      <c r="Y4" s="45">
        <f>SUMIF('(13) műszaki berendezések'!$S:$S,$B4,'(13) műszaki berendezések'!$P:$P)</f>
        <v>0</v>
      </c>
      <c r="Z4" s="45">
        <f>SUMIF('(14) egyéb berendezések'!$S:$S,$B4,'(14) egyéb berendezések'!$P:$P)</f>
        <v>0</v>
      </c>
      <c r="AA4" s="45">
        <f>SUMIF('(16) beruházás,felújítás'!$S:$S,$B4,'(16) beruházás,felújítás'!$P:$P)</f>
        <v>0</v>
      </c>
      <c r="AB4" s="45">
        <f>SUM(S4:AA4)</f>
        <v>0</v>
      </c>
      <c r="AC4" s="43"/>
      <c r="AD4" s="43"/>
      <c r="AE4" s="96" t="str">
        <f t="shared" ref="AE4" si="3">A4</f>
        <v>1.</v>
      </c>
      <c r="AF4" s="97" t="str">
        <f t="shared" ref="AF4" si="4">B4</f>
        <v>Ind.Váll/Bér/K+F</v>
      </c>
      <c r="AG4" s="98">
        <f t="shared" ref="AG4" si="5">C4</f>
        <v>0.8</v>
      </c>
      <c r="AH4" s="45">
        <f>SUMIF('(54-56) személyi+járulék'!$T:$T,AF4,'(54-56) személyi+járulék'!$P:$P)</f>
        <v>0</v>
      </c>
      <c r="AI4" s="45">
        <f>SUMIF('(54-56) személyi+járulék'!$T:$T,AF4,'(54-56) személyi+járulék'!$S:$S)</f>
        <v>0</v>
      </c>
      <c r="AJ4" s="45">
        <f>SUMIF('(51) anyagköltség '!$P:$P,AF4,'(51) anyagköltség '!$N:$N)</f>
        <v>0</v>
      </c>
      <c r="AK4" s="45">
        <f>SUMIF('(52) igénybe vett szolg'!$P:$P,AF4,'(52) igénybe vett szolg'!$N:$N)</f>
        <v>0</v>
      </c>
      <c r="AL4" s="45">
        <f>SUMIF('(53) egyéb szolgáltatások'!$P:$P,$B4,'(52) igénybe vett szolg'!$N:$N)</f>
        <v>0</v>
      </c>
      <c r="AM4" s="45">
        <f>SUMIF('(11) immat jav beszerz'!$S:$S,$B4,'(11) immat jav beszerz'!$Q:$Q)</f>
        <v>0</v>
      </c>
      <c r="AN4" s="45">
        <f>SUMIF('(13) műszaki berendezések'!$S:$S,$B4,'(13) műszaki berendezések'!$Q:$Q)</f>
        <v>0</v>
      </c>
      <c r="AO4" s="45">
        <f>SUMIF('(14) egyéb berendezések'!$S:$S,$B4,'(14) egyéb berendezések'!$Q:$Q)</f>
        <v>0</v>
      </c>
      <c r="AP4" s="45">
        <f>SUMIF('(16) beruházás,felújítás'!$S:$S,$B4,'(16) beruházás,felújítás'!$Q:$Q)</f>
        <v>0</v>
      </c>
      <c r="AQ4" s="45">
        <v>0</v>
      </c>
      <c r="AR4" s="43"/>
      <c r="AS4" s="96" t="str">
        <f t="shared" ref="AS4" si="6">A4</f>
        <v>1.</v>
      </c>
      <c r="AT4" s="97" t="str">
        <f t="shared" ref="AT4" si="7">B4</f>
        <v>Ind.Váll/Bér/K+F</v>
      </c>
      <c r="AU4" s="98">
        <f t="shared" ref="AU4" si="8">C4</f>
        <v>0.8</v>
      </c>
      <c r="AV4" s="45">
        <f t="shared" ref="AV4" si="9">+D4+S4+AH4</f>
        <v>0</v>
      </c>
      <c r="AW4" s="45">
        <f t="shared" ref="AW4" si="10">+E4+T4+AI4</f>
        <v>0</v>
      </c>
      <c r="AX4" s="45">
        <f t="shared" ref="AX4" si="11">+F4+U4+AJ4</f>
        <v>0</v>
      </c>
      <c r="AY4" s="45">
        <f t="shared" ref="AY4" si="12">+G4+V4+AK4</f>
        <v>0</v>
      </c>
      <c r="AZ4" s="45">
        <f t="shared" ref="AZ4" si="13">+H4+W4+AL4</f>
        <v>0</v>
      </c>
      <c r="BA4" s="45">
        <f t="shared" ref="BA4" si="14">+I4+X4+AM4</f>
        <v>0</v>
      </c>
      <c r="BB4" s="45">
        <f t="shared" ref="BB4" si="15">+J4+Y4+AN4</f>
        <v>0</v>
      </c>
      <c r="BC4" s="45">
        <f t="shared" ref="BC4" si="16">+K4+Z4+AO4</f>
        <v>0</v>
      </c>
      <c r="BD4" s="45">
        <f t="shared" ref="BD4" si="17">+L4+AA4+AP4</f>
        <v>0</v>
      </c>
      <c r="BE4" s="45">
        <f>SUM(AV4:BD4)</f>
        <v>0</v>
      </c>
      <c r="BF4" s="43"/>
    </row>
    <row r="5" spans="1:58" ht="13.5" thickBot="1" x14ac:dyDescent="0.25">
      <c r="A5" s="91" t="s">
        <v>149</v>
      </c>
      <c r="B5" s="90" t="s">
        <v>152</v>
      </c>
      <c r="C5" s="157">
        <v>0.8</v>
      </c>
      <c r="D5" s="45">
        <f>SUMIF('(54-56) személyi+járulék'!$T:$T,B5,'(54-56) személyi+járulék'!$N:$N)</f>
        <v>0</v>
      </c>
      <c r="E5" s="45">
        <f>SUMIF('(54-56) személyi+járulék'!$T:$T,B5,'(54-56) személyi+járulék'!$Q:$Q)</f>
        <v>0</v>
      </c>
      <c r="F5" s="45">
        <f>SUMIF('(51) anyagköltség '!$P:$P,B5,'(51) anyagköltség '!$L:$L)</f>
        <v>0</v>
      </c>
      <c r="G5" s="45">
        <f>SUMIF('(52) igénybe vett szolg'!$P:$P,B5,'(52) igénybe vett szolg'!$L:$L)</f>
        <v>0</v>
      </c>
      <c r="H5" s="45">
        <f>SUMIF('(53) egyéb szolgáltatások'!$P:$P,$B5,'(52) igénybe vett szolg'!$L:$L)</f>
        <v>0</v>
      </c>
      <c r="I5" s="45">
        <f>SUMIF('(11) immat jav beszerz'!$S:$S,$B5,'(11) immat jav beszerz'!$O:$O)</f>
        <v>0</v>
      </c>
      <c r="J5" s="45">
        <f>SUMIF('(13) műszaki berendezések'!$S:$S,$B5,'(13) műszaki berendezések'!$O:$O)</f>
        <v>0</v>
      </c>
      <c r="K5" s="45">
        <f>SUMIF('(14) egyéb berendezések'!$S:$S,$B5,'(14) egyéb berendezések'!$O:$O)</f>
        <v>0</v>
      </c>
      <c r="L5" s="45">
        <f>SUMIF('(16) beruházás,felújítás'!$S:$S,$B5,'(16) beruházás,felújítás'!$O:$O)</f>
        <v>0</v>
      </c>
      <c r="M5" s="45">
        <f t="shared" ref="M5:M8" si="18">SUM(D5:L5)</f>
        <v>0</v>
      </c>
      <c r="N5" s="43"/>
      <c r="O5" s="43"/>
      <c r="P5" s="96" t="str">
        <f t="shared" ref="P5:P8" si="19">A5</f>
        <v>2.</v>
      </c>
      <c r="Q5" s="97" t="str">
        <f t="shared" ref="Q5:Q8" si="20">B5</f>
        <v>Ind.Váll/Bér/PM</v>
      </c>
      <c r="R5" s="98">
        <f t="shared" ref="R5:R8" si="21">C5</f>
        <v>0.8</v>
      </c>
      <c r="S5" s="45">
        <f>SUMIF('(54-56) személyi+járulék'!$T:$T,Q5,'(54-56) személyi+járulék'!$O:$O)</f>
        <v>0</v>
      </c>
      <c r="T5" s="45">
        <f>SUMIF('(54-56) személyi+járulék'!$T:$T,Q5,'(54-56) személyi+járulék'!$R:$R)</f>
        <v>0</v>
      </c>
      <c r="U5" s="45">
        <f>SUMIF('(51) anyagköltség '!$P:$P,Q5,'(51) anyagköltség '!$M:$M)</f>
        <v>0</v>
      </c>
      <c r="V5" s="45">
        <f>SUMIF('(52) igénybe vett szolg'!$P:$P,Q5,'(52) igénybe vett szolg'!$M:$M)</f>
        <v>0</v>
      </c>
      <c r="W5" s="45">
        <f>SUMIF('(53) egyéb szolgáltatások'!$P:$P,$B5,'(52) igénybe vett szolg'!$M:$M)</f>
        <v>0</v>
      </c>
      <c r="X5" s="45">
        <f>SUMIF('(11) immat jav beszerz'!$S:$S,$B5,'(11) immat jav beszerz'!$P:$P)</f>
        <v>0</v>
      </c>
      <c r="Y5" s="45">
        <f>SUMIF('(13) műszaki berendezések'!$S:$S,$B5,'(13) műszaki berendezések'!$P:$P)</f>
        <v>0</v>
      </c>
      <c r="Z5" s="45">
        <f>SUMIF('(14) egyéb berendezések'!$S:$S,$B5,'(14) egyéb berendezések'!$P:$P)</f>
        <v>0</v>
      </c>
      <c r="AA5" s="45">
        <f>SUMIF('(16) beruházás,felújítás'!$S:$S,$B5,'(16) beruházás,felújítás'!$P:$P)</f>
        <v>0</v>
      </c>
      <c r="AB5" s="45">
        <f t="shared" ref="AB5:AB8" si="22">SUM(S5:AA5)</f>
        <v>0</v>
      </c>
      <c r="AC5" s="43"/>
      <c r="AD5" s="43"/>
      <c r="AE5" s="96" t="str">
        <f t="shared" ref="AE5:AE8" si="23">A5</f>
        <v>2.</v>
      </c>
      <c r="AF5" s="97" t="str">
        <f t="shared" ref="AF5:AF8" si="24">B5</f>
        <v>Ind.Váll/Bér/PM</v>
      </c>
      <c r="AG5" s="98">
        <f t="shared" ref="AG5:AG8" si="25">C5</f>
        <v>0.8</v>
      </c>
      <c r="AH5" s="45">
        <f>SUMIF('(54-56) személyi+járulék'!$T:$T,AF5,'(54-56) személyi+járulék'!$P:$P)</f>
        <v>0</v>
      </c>
      <c r="AI5" s="45">
        <f>SUMIF('(54-56) személyi+járulék'!$T:$T,AF5,'(54-56) személyi+járulék'!$S:$S)</f>
        <v>0</v>
      </c>
      <c r="AJ5" s="45">
        <f>SUMIF('(51) anyagköltség '!$P:$P,AF5,'(51) anyagköltség '!$N:$N)</f>
        <v>0</v>
      </c>
      <c r="AK5" s="45">
        <f>SUMIF('(52) igénybe vett szolg'!$P:$P,AF5,'(52) igénybe vett szolg'!$N:$N)</f>
        <v>0</v>
      </c>
      <c r="AL5" s="45">
        <f>SUMIF('(53) egyéb szolgáltatások'!$P:$P,$B5,'(52) igénybe vett szolg'!$N:$N)</f>
        <v>0</v>
      </c>
      <c r="AM5" s="45">
        <f>SUMIF('(11) immat jav beszerz'!$S:$S,$B5,'(11) immat jav beszerz'!$Q:$Q)</f>
        <v>0</v>
      </c>
      <c r="AN5" s="45">
        <f>SUMIF('(13) műszaki berendezések'!$S:$S,$B5,'(13) műszaki berendezések'!$Q:$Q)</f>
        <v>0</v>
      </c>
      <c r="AO5" s="45">
        <f>SUMIF('(14) egyéb berendezések'!$S:$S,$B5,'(14) egyéb berendezések'!$Q:$Q)</f>
        <v>0</v>
      </c>
      <c r="AP5" s="45">
        <f>SUMIF('(16) beruházás,felújítás'!$S:$S,$B5,'(16) beruházás,felújítás'!$Q:$Q)</f>
        <v>0</v>
      </c>
      <c r="AQ5" s="45">
        <v>0</v>
      </c>
      <c r="AR5" s="43"/>
      <c r="AS5" s="96" t="str">
        <f t="shared" ref="AS5:AS8" si="26">A5</f>
        <v>2.</v>
      </c>
      <c r="AT5" s="97" t="str">
        <f t="shared" ref="AT5:AT8" si="27">B5</f>
        <v>Ind.Váll/Bér/PM</v>
      </c>
      <c r="AU5" s="98">
        <f t="shared" ref="AU5:AU8" si="28">C5</f>
        <v>0.8</v>
      </c>
      <c r="AV5" s="45">
        <f t="shared" ref="AV5:AV8" si="29">+D5+S5+AH5</f>
        <v>0</v>
      </c>
      <c r="AW5" s="45">
        <f t="shared" ref="AW5:AW8" si="30">+E5+T5+AI5</f>
        <v>0</v>
      </c>
      <c r="AX5" s="45">
        <f t="shared" ref="AX5:AX8" si="31">+F5+U5+AJ5</f>
        <v>0</v>
      </c>
      <c r="AY5" s="45">
        <f t="shared" ref="AY5:AY8" si="32">+G5+V5+AK5</f>
        <v>0</v>
      </c>
      <c r="AZ5" s="45">
        <f t="shared" ref="AZ5:AZ8" si="33">+H5+W5+AL5</f>
        <v>0</v>
      </c>
      <c r="BA5" s="45">
        <f t="shared" ref="BA5:BA8" si="34">+I5+X5+AM5</f>
        <v>0</v>
      </c>
      <c r="BB5" s="45">
        <f t="shared" ref="BB5:BB8" si="35">+J5+Y5+AN5</f>
        <v>0</v>
      </c>
      <c r="BC5" s="45">
        <f t="shared" ref="BC5:BC8" si="36">+K5+Z5+AO5</f>
        <v>0</v>
      </c>
      <c r="BD5" s="45">
        <f t="shared" ref="BD5:BD8" si="37">+L5+AA5+AP5</f>
        <v>0</v>
      </c>
      <c r="BE5" s="45">
        <f t="shared" ref="BE5:BE8" si="38">SUM(AV5:BD5)</f>
        <v>0</v>
      </c>
      <c r="BF5" s="43"/>
    </row>
    <row r="6" spans="1:58" ht="13.5" thickBot="1" x14ac:dyDescent="0.25">
      <c r="A6" s="91" t="s">
        <v>150</v>
      </c>
      <c r="B6" s="90" t="s">
        <v>153</v>
      </c>
      <c r="C6" s="157">
        <v>0.8</v>
      </c>
      <c r="D6" s="45">
        <f>SUMIF('(54-56) személyi+járulék'!$T:$T,B6,'(54-56) személyi+járulék'!$N:$N)</f>
        <v>0</v>
      </c>
      <c r="E6" s="45">
        <f>SUMIF('(54-56) személyi+járulék'!$T:$T,B6,'(54-56) személyi+járulék'!$Q:$Q)</f>
        <v>0</v>
      </c>
      <c r="F6" s="45">
        <f>SUMIF('(51) anyagköltség '!$P:$P,B6,'(51) anyagköltség '!$L:$L)</f>
        <v>0</v>
      </c>
      <c r="G6" s="45">
        <f>SUMIF('(52) igénybe vett szolg'!$P:$P,B6,'(52) igénybe vett szolg'!$L:$L)</f>
        <v>0</v>
      </c>
      <c r="H6" s="45">
        <f>SUMIF('(53) egyéb szolgáltatások'!$P:$P,$B6,'(52) igénybe vett szolg'!$L:$L)</f>
        <v>0</v>
      </c>
      <c r="I6" s="45">
        <f>SUMIF('(11) immat jav beszerz'!$S:$S,$B6,'(11) immat jav beszerz'!$O:$O)</f>
        <v>0</v>
      </c>
      <c r="J6" s="45">
        <f>SUMIF('(13) műszaki berendezések'!$S:$S,$B6,'(13) műszaki berendezések'!$O:$O)</f>
        <v>0</v>
      </c>
      <c r="K6" s="45">
        <f>SUMIF('(14) egyéb berendezések'!$S:$S,$B6,'(14) egyéb berendezések'!$O:$O)</f>
        <v>0</v>
      </c>
      <c r="L6" s="45">
        <f>SUMIF('(16) beruházás,felújítás'!$S:$S,$B6,'(16) beruházás,felújítás'!$O:$O)</f>
        <v>0</v>
      </c>
      <c r="M6" s="45">
        <f t="shared" si="18"/>
        <v>0</v>
      </c>
      <c r="N6" s="43"/>
      <c r="O6" s="43"/>
      <c r="P6" s="96" t="str">
        <f t="shared" si="19"/>
        <v>3.</v>
      </c>
      <c r="Q6" s="97" t="str">
        <f t="shared" si="20"/>
        <v>Ind.Váll/Bér/Egyéb</v>
      </c>
      <c r="R6" s="98">
        <f t="shared" si="21"/>
        <v>0.8</v>
      </c>
      <c r="S6" s="45">
        <f>SUMIF('(54-56) személyi+járulék'!$T:$T,Q6,'(54-56) személyi+járulék'!$O:$O)</f>
        <v>0</v>
      </c>
      <c r="T6" s="45">
        <f>SUMIF('(54-56) személyi+járulék'!$T:$T,Q6,'(54-56) személyi+járulék'!$R:$R)</f>
        <v>0</v>
      </c>
      <c r="U6" s="45">
        <f>SUMIF('(51) anyagköltség '!$P:$P,Q6,'(51) anyagköltség '!$M:$M)</f>
        <v>0</v>
      </c>
      <c r="V6" s="45">
        <f>SUMIF('(52) igénybe vett szolg'!$P:$P,Q6,'(52) igénybe vett szolg'!$M:$M)</f>
        <v>0</v>
      </c>
      <c r="W6" s="45">
        <f>SUMIF('(53) egyéb szolgáltatások'!$P:$P,$B6,'(52) igénybe vett szolg'!$M:$M)</f>
        <v>0</v>
      </c>
      <c r="X6" s="45">
        <f>SUMIF('(11) immat jav beszerz'!$S:$S,$B6,'(11) immat jav beszerz'!$P:$P)</f>
        <v>0</v>
      </c>
      <c r="Y6" s="45">
        <f>SUMIF('(13) műszaki berendezések'!$S:$S,$B6,'(13) műszaki berendezések'!$P:$P)</f>
        <v>0</v>
      </c>
      <c r="Z6" s="45">
        <f>SUMIF('(14) egyéb berendezések'!$S:$S,$B6,'(14) egyéb berendezések'!$P:$P)</f>
        <v>0</v>
      </c>
      <c r="AA6" s="45">
        <f>SUMIF('(16) beruházás,felújítás'!$S:$S,$B6,'(16) beruházás,felújítás'!$P:$P)</f>
        <v>0</v>
      </c>
      <c r="AB6" s="45">
        <f t="shared" si="22"/>
        <v>0</v>
      </c>
      <c r="AC6" s="43"/>
      <c r="AD6" s="43"/>
      <c r="AE6" s="96" t="str">
        <f t="shared" si="23"/>
        <v>3.</v>
      </c>
      <c r="AF6" s="97" t="str">
        <f t="shared" si="24"/>
        <v>Ind.Váll/Bér/Egyéb</v>
      </c>
      <c r="AG6" s="98">
        <f t="shared" si="25"/>
        <v>0.8</v>
      </c>
      <c r="AH6" s="45">
        <f>SUMIF('(54-56) személyi+járulék'!$T:$T,AF6,'(54-56) személyi+járulék'!$P:$P)</f>
        <v>0</v>
      </c>
      <c r="AI6" s="45">
        <f>SUMIF('(54-56) személyi+járulék'!$T:$T,AF6,'(54-56) személyi+járulék'!$S:$S)</f>
        <v>0</v>
      </c>
      <c r="AJ6" s="45">
        <f>SUMIF('(51) anyagköltség '!$P:$P,AF6,'(51) anyagköltség '!$N:$N)</f>
        <v>0</v>
      </c>
      <c r="AK6" s="45">
        <f>SUMIF('(52) igénybe vett szolg'!$P:$P,AF6,'(52) igénybe vett szolg'!$N:$N)</f>
        <v>0</v>
      </c>
      <c r="AL6" s="45">
        <f>SUMIF('(53) egyéb szolgáltatások'!$P:$P,$B6,'(52) igénybe vett szolg'!$N:$N)</f>
        <v>0</v>
      </c>
      <c r="AM6" s="45">
        <f>SUMIF('(11) immat jav beszerz'!$S:$S,$B6,'(11) immat jav beszerz'!$Q:$Q)</f>
        <v>0</v>
      </c>
      <c r="AN6" s="45">
        <f>SUMIF('(13) műszaki berendezések'!$S:$S,$B6,'(13) műszaki berendezések'!$Q:$Q)</f>
        <v>0</v>
      </c>
      <c r="AO6" s="45">
        <f>SUMIF('(14) egyéb berendezések'!$S:$S,$B6,'(14) egyéb berendezések'!$Q:$Q)</f>
        <v>0</v>
      </c>
      <c r="AP6" s="45">
        <f>SUMIF('(16) beruházás,felújítás'!$S:$S,$B6,'(16) beruházás,felújítás'!$Q:$Q)</f>
        <v>0</v>
      </c>
      <c r="AQ6" s="45">
        <v>0</v>
      </c>
      <c r="AR6" s="43"/>
      <c r="AS6" s="96" t="str">
        <f t="shared" si="26"/>
        <v>3.</v>
      </c>
      <c r="AT6" s="97" t="str">
        <f t="shared" si="27"/>
        <v>Ind.Váll/Bér/Egyéb</v>
      </c>
      <c r="AU6" s="98">
        <f t="shared" si="28"/>
        <v>0.8</v>
      </c>
      <c r="AV6" s="45">
        <f t="shared" si="29"/>
        <v>0</v>
      </c>
      <c r="AW6" s="45">
        <f t="shared" si="30"/>
        <v>0</v>
      </c>
      <c r="AX6" s="45">
        <f t="shared" si="31"/>
        <v>0</v>
      </c>
      <c r="AY6" s="45">
        <f t="shared" si="32"/>
        <v>0</v>
      </c>
      <c r="AZ6" s="45">
        <f t="shared" si="33"/>
        <v>0</v>
      </c>
      <c r="BA6" s="45">
        <f t="shared" si="34"/>
        <v>0</v>
      </c>
      <c r="BB6" s="45">
        <f t="shared" si="35"/>
        <v>0</v>
      </c>
      <c r="BC6" s="45">
        <f t="shared" si="36"/>
        <v>0</v>
      </c>
      <c r="BD6" s="45">
        <f t="shared" si="37"/>
        <v>0</v>
      </c>
      <c r="BE6" s="45">
        <f t="shared" si="38"/>
        <v>0</v>
      </c>
      <c r="BF6" s="43"/>
    </row>
    <row r="7" spans="1:58" ht="13.5" thickBot="1" x14ac:dyDescent="0.25">
      <c r="A7" s="91" t="s">
        <v>159</v>
      </c>
      <c r="B7" s="90" t="s">
        <v>154</v>
      </c>
      <c r="C7" s="157">
        <v>0.8</v>
      </c>
      <c r="D7" s="45">
        <f>SUMIF('(54-56) személyi+járulék'!$T:$T,B7,'(54-56) személyi+járulék'!$N:$N)</f>
        <v>0</v>
      </c>
      <c r="E7" s="45">
        <f>SUMIF('(54-56) személyi+járulék'!$T:$T,B7,'(54-56) személyi+járulék'!$Q:$Q)</f>
        <v>0</v>
      </c>
      <c r="F7" s="45">
        <f>SUMIF('(51) anyagköltség '!$P:$P,B7,'(51) anyagköltség '!$L:$L)</f>
        <v>0</v>
      </c>
      <c r="G7" s="45">
        <f>SUMIF('(52) igénybe vett szolg'!$P:$P,B7,'(52) igénybe vett szolg'!$L:$L)</f>
        <v>0</v>
      </c>
      <c r="H7" s="45">
        <f>SUMIF('(53) egyéb szolgáltatások'!$P:$P,$B7,'(52) igénybe vett szolg'!$L:$L)</f>
        <v>0</v>
      </c>
      <c r="I7" s="45">
        <f>SUMIF('(11) immat jav beszerz'!$S:$S,$B7,'(11) immat jav beszerz'!$O:$O)</f>
        <v>0</v>
      </c>
      <c r="J7" s="45">
        <f>SUMIF('(13) műszaki berendezések'!$S:$S,$B7,'(13) műszaki berendezések'!$O:$O)</f>
        <v>0</v>
      </c>
      <c r="K7" s="45">
        <f>SUMIF('(14) egyéb berendezések'!$S:$S,$B7,'(14) egyéb berendezések'!$O:$O)</f>
        <v>0</v>
      </c>
      <c r="L7" s="45">
        <f>SUMIF('(16) beruházás,felújítás'!$S:$S,$B7,'(16) beruházás,felújítás'!$O:$O)</f>
        <v>0</v>
      </c>
      <c r="M7" s="45">
        <f t="shared" si="18"/>
        <v>0</v>
      </c>
      <c r="N7" s="43"/>
      <c r="O7" s="43"/>
      <c r="P7" s="96" t="str">
        <f t="shared" si="19"/>
        <v>4.</v>
      </c>
      <c r="Q7" s="97" t="str">
        <f t="shared" si="20"/>
        <v>Ind.Váll/Igénybevett szolg.</v>
      </c>
      <c r="R7" s="98">
        <f t="shared" si="21"/>
        <v>0.8</v>
      </c>
      <c r="S7" s="45">
        <f>SUMIF('(54-56) személyi+járulék'!$T:$T,Q7,'(54-56) személyi+járulék'!$O:$O)</f>
        <v>0</v>
      </c>
      <c r="T7" s="45">
        <f>SUMIF('(54-56) személyi+járulék'!$T:$T,Q7,'(54-56) személyi+járulék'!$R:$R)</f>
        <v>0</v>
      </c>
      <c r="U7" s="45">
        <f>SUMIF('(51) anyagköltség '!$P:$P,Q7,'(51) anyagköltség '!$M:$M)</f>
        <v>0</v>
      </c>
      <c r="V7" s="45">
        <f>SUMIF('(52) igénybe vett szolg'!$P:$P,Q7,'(52) igénybe vett szolg'!$M:$M)</f>
        <v>0</v>
      </c>
      <c r="W7" s="45">
        <f>SUMIF('(53) egyéb szolgáltatások'!$P:$P,$B7,'(52) igénybe vett szolg'!$M:$M)</f>
        <v>0</v>
      </c>
      <c r="X7" s="45">
        <f>SUMIF('(11) immat jav beszerz'!$S:$S,$B7,'(11) immat jav beszerz'!$P:$P)</f>
        <v>0</v>
      </c>
      <c r="Y7" s="45">
        <f>SUMIF('(13) műszaki berendezések'!$S:$S,$B7,'(13) műszaki berendezések'!$P:$P)</f>
        <v>0</v>
      </c>
      <c r="Z7" s="45">
        <f>SUMIF('(14) egyéb berendezések'!$S:$S,$B7,'(14) egyéb berendezések'!$P:$P)</f>
        <v>0</v>
      </c>
      <c r="AA7" s="45">
        <f>SUMIF('(16) beruházás,felújítás'!$S:$S,$B7,'(16) beruházás,felújítás'!$P:$P)</f>
        <v>0</v>
      </c>
      <c r="AB7" s="45">
        <f t="shared" si="22"/>
        <v>0</v>
      </c>
      <c r="AC7" s="43"/>
      <c r="AD7" s="43"/>
      <c r="AE7" s="96" t="str">
        <f t="shared" si="23"/>
        <v>4.</v>
      </c>
      <c r="AF7" s="97" t="str">
        <f t="shared" si="24"/>
        <v>Ind.Váll/Igénybevett szolg.</v>
      </c>
      <c r="AG7" s="98">
        <f t="shared" si="25"/>
        <v>0.8</v>
      </c>
      <c r="AH7" s="45">
        <f>SUMIF('(54-56) személyi+járulék'!$T:$T,AF7,'(54-56) személyi+járulék'!$P:$P)</f>
        <v>0</v>
      </c>
      <c r="AI7" s="45">
        <f>SUMIF('(54-56) személyi+járulék'!$T:$T,AF7,'(54-56) személyi+járulék'!$S:$S)</f>
        <v>0</v>
      </c>
      <c r="AJ7" s="45">
        <f>SUMIF('(51) anyagköltség '!$P:$P,AF7,'(51) anyagköltség '!$N:$N)</f>
        <v>0</v>
      </c>
      <c r="AK7" s="45">
        <f>SUMIF('(52) igénybe vett szolg'!$P:$P,AF7,'(52) igénybe vett szolg'!$N:$N)</f>
        <v>0</v>
      </c>
      <c r="AL7" s="45">
        <f>SUMIF('(53) egyéb szolgáltatások'!$P:$P,$B7,'(52) igénybe vett szolg'!$N:$N)</f>
        <v>0</v>
      </c>
      <c r="AM7" s="45">
        <f>SUMIF('(11) immat jav beszerz'!$S:$S,$B7,'(11) immat jav beszerz'!$Q:$Q)</f>
        <v>0</v>
      </c>
      <c r="AN7" s="45">
        <f>SUMIF('(13) műszaki berendezések'!$S:$S,$B7,'(13) műszaki berendezések'!$Q:$Q)</f>
        <v>0</v>
      </c>
      <c r="AO7" s="45">
        <f>SUMIF('(14) egyéb berendezések'!$S:$S,$B7,'(14) egyéb berendezések'!$Q:$Q)</f>
        <v>0</v>
      </c>
      <c r="AP7" s="45">
        <f>SUMIF('(16) beruházás,felújítás'!$S:$S,$B7,'(16) beruházás,felújítás'!$Q:$Q)</f>
        <v>0</v>
      </c>
      <c r="AQ7" s="45">
        <v>0</v>
      </c>
      <c r="AR7" s="43"/>
      <c r="AS7" s="96" t="str">
        <f t="shared" si="26"/>
        <v>4.</v>
      </c>
      <c r="AT7" s="97" t="str">
        <f t="shared" si="27"/>
        <v>Ind.Váll/Igénybevett szolg.</v>
      </c>
      <c r="AU7" s="98">
        <f t="shared" si="28"/>
        <v>0.8</v>
      </c>
      <c r="AV7" s="45">
        <f t="shared" si="29"/>
        <v>0</v>
      </c>
      <c r="AW7" s="45">
        <f t="shared" si="30"/>
        <v>0</v>
      </c>
      <c r="AX7" s="45">
        <f t="shared" si="31"/>
        <v>0</v>
      </c>
      <c r="AY7" s="45">
        <f t="shared" si="32"/>
        <v>0</v>
      </c>
      <c r="AZ7" s="45">
        <f t="shared" si="33"/>
        <v>0</v>
      </c>
      <c r="BA7" s="45">
        <f t="shared" si="34"/>
        <v>0</v>
      </c>
      <c r="BB7" s="45">
        <f t="shared" si="35"/>
        <v>0</v>
      </c>
      <c r="BC7" s="45">
        <f t="shared" si="36"/>
        <v>0</v>
      </c>
      <c r="BD7" s="45">
        <f t="shared" si="37"/>
        <v>0</v>
      </c>
      <c r="BE7" s="45">
        <f t="shared" si="38"/>
        <v>0</v>
      </c>
      <c r="BF7" s="43"/>
    </row>
    <row r="8" spans="1:58" ht="13.5" thickBot="1" x14ac:dyDescent="0.25">
      <c r="A8" s="158" t="s">
        <v>160</v>
      </c>
      <c r="B8" s="90" t="s">
        <v>158</v>
      </c>
      <c r="C8" s="157">
        <v>0.8</v>
      </c>
      <c r="D8" s="45">
        <f>SUMIF('(54-56) személyi+járulék'!$T:$T,B8,'(54-56) személyi+járulék'!$N:$N)</f>
        <v>0</v>
      </c>
      <c r="E8" s="45">
        <f>SUMIF('(54-56) személyi+járulék'!$T:$T,B8,'(54-56) személyi+járulék'!$Q:$Q)</f>
        <v>0</v>
      </c>
      <c r="F8" s="45">
        <f>SUMIF('(51) anyagköltség '!$P:$P,B8,'(51) anyagköltség '!$L:$L)</f>
        <v>0</v>
      </c>
      <c r="G8" s="45">
        <f>SUMIF('(52) igénybe vett szolg'!$P:$P,B8,'(52) igénybe vett szolg'!$L:$L)</f>
        <v>0</v>
      </c>
      <c r="H8" s="45">
        <f>SUMIF('(53) egyéb szolgáltatások'!$P:$P,$B8,'(52) igénybe vett szolg'!$L:$L)</f>
        <v>0</v>
      </c>
      <c r="I8" s="45">
        <f>SUMIF('(11) immat jav beszerz'!$S:$S,$B8,'(11) immat jav beszerz'!$O:$O)</f>
        <v>0</v>
      </c>
      <c r="J8" s="45">
        <f>SUMIF('(13) műszaki berendezések'!$S:$S,$B8,'(13) műszaki berendezések'!$O:$O)</f>
        <v>0</v>
      </c>
      <c r="K8" s="45">
        <f>SUMIF('(14) egyéb berendezések'!$S:$S,$B8,'(14) egyéb berendezések'!$O:$O)</f>
        <v>0</v>
      </c>
      <c r="L8" s="45">
        <f>SUMIF('(16) beruházás,felújítás'!$S:$S,$B8,'(16) beruházás,felújítás'!$O:$O)</f>
        <v>0</v>
      </c>
      <c r="M8" s="45">
        <f t="shared" si="18"/>
        <v>0</v>
      </c>
      <c r="N8" s="43"/>
      <c r="O8" s="43"/>
      <c r="P8" s="96" t="str">
        <f t="shared" si="19"/>
        <v>5.</v>
      </c>
      <c r="Q8" s="97" t="str">
        <f t="shared" si="20"/>
        <v>Ind.Váll/Rendezvény</v>
      </c>
      <c r="R8" s="98">
        <f t="shared" si="21"/>
        <v>0.8</v>
      </c>
      <c r="S8" s="45">
        <f>SUMIF('(54-56) személyi+járulék'!$T:$T,Q8,'(54-56) személyi+járulék'!$O:$O)</f>
        <v>0</v>
      </c>
      <c r="T8" s="45">
        <f>SUMIF('(54-56) személyi+járulék'!$T:$T,Q8,'(54-56) személyi+járulék'!$R:$R)</f>
        <v>0</v>
      </c>
      <c r="U8" s="45">
        <f>SUMIF('(51) anyagköltség '!$P:$P,Q8,'(51) anyagköltség '!$M:$M)</f>
        <v>0</v>
      </c>
      <c r="V8" s="45">
        <f>SUMIF('(52) igénybe vett szolg'!$P:$P,Q8,'(52) igénybe vett szolg'!$M:$M)</f>
        <v>0</v>
      </c>
      <c r="W8" s="45">
        <f>SUMIF('(53) egyéb szolgáltatások'!$P:$P,$B8,'(52) igénybe vett szolg'!$M:$M)</f>
        <v>0</v>
      </c>
      <c r="X8" s="45">
        <f>SUMIF('(11) immat jav beszerz'!$S:$S,$B8,'(11) immat jav beszerz'!$P:$P)</f>
        <v>0</v>
      </c>
      <c r="Y8" s="45">
        <f>SUMIF('(13) műszaki berendezések'!$S:$S,$B8,'(13) műszaki berendezések'!$P:$P)</f>
        <v>0</v>
      </c>
      <c r="Z8" s="45">
        <f>SUMIF('(14) egyéb berendezések'!$S:$S,$B8,'(14) egyéb berendezések'!$P:$P)</f>
        <v>0</v>
      </c>
      <c r="AA8" s="45">
        <f>SUMIF('(16) beruházás,felújítás'!$S:$S,$B8,'(16) beruházás,felújítás'!$P:$P)</f>
        <v>0</v>
      </c>
      <c r="AB8" s="45">
        <f t="shared" si="22"/>
        <v>0</v>
      </c>
      <c r="AC8" s="43"/>
      <c r="AD8" s="43"/>
      <c r="AE8" s="96" t="str">
        <f t="shared" si="23"/>
        <v>5.</v>
      </c>
      <c r="AF8" s="97" t="str">
        <f t="shared" si="24"/>
        <v>Ind.Váll/Rendezvény</v>
      </c>
      <c r="AG8" s="98">
        <f t="shared" si="25"/>
        <v>0.8</v>
      </c>
      <c r="AH8" s="45">
        <f>SUMIF('(54-56) személyi+járulék'!$T:$T,AF8,'(54-56) személyi+járulék'!$P:$P)</f>
        <v>0</v>
      </c>
      <c r="AI8" s="45">
        <f>SUMIF('(54-56) személyi+járulék'!$T:$T,AF8,'(54-56) személyi+járulék'!$S:$S)</f>
        <v>0</v>
      </c>
      <c r="AJ8" s="45">
        <f>SUMIF('(51) anyagköltség '!$P:$P,AF8,'(51) anyagköltség '!$N:$N)</f>
        <v>0</v>
      </c>
      <c r="AK8" s="45">
        <f>SUMIF('(52) igénybe vett szolg'!$P:$P,AF8,'(52) igénybe vett szolg'!$N:$N)</f>
        <v>0</v>
      </c>
      <c r="AL8" s="45">
        <f>SUMIF('(53) egyéb szolgáltatások'!$P:$P,$B8,'(52) igénybe vett szolg'!$N:$N)</f>
        <v>0</v>
      </c>
      <c r="AM8" s="45">
        <f>SUMIF('(11) immat jav beszerz'!$S:$S,$B8,'(11) immat jav beszerz'!$Q:$Q)</f>
        <v>0</v>
      </c>
      <c r="AN8" s="45">
        <f>SUMIF('(13) műszaki berendezések'!$S:$S,$B8,'(13) műszaki berendezések'!$Q:$Q)</f>
        <v>0</v>
      </c>
      <c r="AO8" s="45">
        <f>SUMIF('(14) egyéb berendezések'!$S:$S,$B8,'(14) egyéb berendezések'!$Q:$Q)</f>
        <v>0</v>
      </c>
      <c r="AP8" s="45">
        <f>SUMIF('(16) beruházás,felújítás'!$S:$S,$B8,'(16) beruházás,felújítás'!$Q:$Q)</f>
        <v>0</v>
      </c>
      <c r="AQ8" s="45">
        <v>0</v>
      </c>
      <c r="AR8" s="43"/>
      <c r="AS8" s="96" t="str">
        <f t="shared" si="26"/>
        <v>5.</v>
      </c>
      <c r="AT8" s="97" t="str">
        <f t="shared" si="27"/>
        <v>Ind.Váll/Rendezvény</v>
      </c>
      <c r="AU8" s="98">
        <f t="shared" si="28"/>
        <v>0.8</v>
      </c>
      <c r="AV8" s="45">
        <f t="shared" si="29"/>
        <v>0</v>
      </c>
      <c r="AW8" s="45">
        <f t="shared" si="30"/>
        <v>0</v>
      </c>
      <c r="AX8" s="45">
        <f t="shared" si="31"/>
        <v>0</v>
      </c>
      <c r="AY8" s="45">
        <f t="shared" si="32"/>
        <v>0</v>
      </c>
      <c r="AZ8" s="45">
        <f t="shared" si="33"/>
        <v>0</v>
      </c>
      <c r="BA8" s="45">
        <f t="shared" si="34"/>
        <v>0</v>
      </c>
      <c r="BB8" s="45">
        <f t="shared" si="35"/>
        <v>0</v>
      </c>
      <c r="BC8" s="45">
        <f t="shared" si="36"/>
        <v>0</v>
      </c>
      <c r="BD8" s="45">
        <f t="shared" si="37"/>
        <v>0</v>
      </c>
      <c r="BE8" s="45">
        <f t="shared" si="38"/>
        <v>0</v>
      </c>
      <c r="BF8" s="44"/>
    </row>
    <row r="9" spans="1:58" ht="12" thickBot="1" x14ac:dyDescent="0.25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7"/>
      <c r="M9" s="89"/>
      <c r="N9" s="44"/>
      <c r="O9" s="44"/>
      <c r="P9" s="85"/>
      <c r="Q9" s="86"/>
      <c r="R9" s="86"/>
      <c r="S9" s="87"/>
      <c r="T9" s="87"/>
      <c r="U9" s="87"/>
      <c r="V9" s="87"/>
      <c r="W9" s="87"/>
      <c r="X9" s="87"/>
      <c r="Y9" s="87"/>
      <c r="Z9" s="87"/>
      <c r="AA9" s="87"/>
      <c r="AB9" s="89"/>
      <c r="AC9" s="44"/>
      <c r="AE9" s="85"/>
      <c r="AF9" s="86"/>
      <c r="AG9" s="86"/>
      <c r="AH9" s="87"/>
      <c r="AI9" s="87"/>
      <c r="AJ9" s="87"/>
      <c r="AK9" s="87"/>
      <c r="AL9" s="87"/>
      <c r="AM9" s="87"/>
      <c r="AN9" s="87"/>
      <c r="AO9" s="87"/>
      <c r="AP9" s="87"/>
      <c r="AQ9" s="89"/>
      <c r="AS9" s="85"/>
      <c r="AT9" s="86"/>
      <c r="AU9" s="86"/>
      <c r="AV9" s="87"/>
      <c r="AW9" s="87"/>
      <c r="AX9" s="87"/>
      <c r="AY9" s="87"/>
      <c r="AZ9" s="87"/>
      <c r="BA9" s="87"/>
      <c r="BB9" s="87"/>
      <c r="BC9" s="87"/>
      <c r="BD9" s="87"/>
      <c r="BE9" s="89"/>
      <c r="BF9" s="44"/>
    </row>
    <row r="10" spans="1:58" ht="24.75" customHeight="1" thickBot="1" x14ac:dyDescent="0.25">
      <c r="A10" s="213" t="s">
        <v>13</v>
      </c>
      <c r="B10" s="214"/>
      <c r="C10" s="215"/>
      <c r="D10" s="84">
        <f>SUM(D3:D8)</f>
        <v>0</v>
      </c>
      <c r="E10" s="84">
        <f t="shared" ref="E10:O10" si="39">SUM(E3:E8)</f>
        <v>0</v>
      </c>
      <c r="F10" s="84">
        <f t="shared" si="39"/>
        <v>0</v>
      </c>
      <c r="G10" s="84">
        <f t="shared" si="39"/>
        <v>0</v>
      </c>
      <c r="H10" s="84">
        <f t="shared" si="39"/>
        <v>0</v>
      </c>
      <c r="I10" s="84">
        <f t="shared" si="39"/>
        <v>0</v>
      </c>
      <c r="J10" s="84">
        <f t="shared" si="39"/>
        <v>0</v>
      </c>
      <c r="K10" s="84">
        <f t="shared" si="39"/>
        <v>0</v>
      </c>
      <c r="L10" s="84">
        <f t="shared" si="39"/>
        <v>0</v>
      </c>
      <c r="M10" s="84">
        <f t="shared" si="39"/>
        <v>0</v>
      </c>
      <c r="N10" s="84">
        <f t="shared" si="39"/>
        <v>0</v>
      </c>
      <c r="O10" s="84">
        <f t="shared" si="39"/>
        <v>0</v>
      </c>
      <c r="P10" s="213" t="s">
        <v>13</v>
      </c>
      <c r="Q10" s="214"/>
      <c r="R10" s="215"/>
      <c r="S10" s="84">
        <f>SUM(S3:S8)</f>
        <v>0</v>
      </c>
      <c r="T10" s="84">
        <f t="shared" ref="T10:AB10" si="40">SUM(T3:T8)</f>
        <v>0</v>
      </c>
      <c r="U10" s="84">
        <f t="shared" si="40"/>
        <v>0</v>
      </c>
      <c r="V10" s="84">
        <f t="shared" si="40"/>
        <v>0</v>
      </c>
      <c r="W10" s="84">
        <f t="shared" si="40"/>
        <v>0</v>
      </c>
      <c r="X10" s="84">
        <f t="shared" si="40"/>
        <v>0</v>
      </c>
      <c r="Y10" s="84">
        <f t="shared" si="40"/>
        <v>0</v>
      </c>
      <c r="Z10" s="84">
        <f t="shared" si="40"/>
        <v>0</v>
      </c>
      <c r="AA10" s="84">
        <f t="shared" si="40"/>
        <v>0</v>
      </c>
      <c r="AB10" s="84">
        <f t="shared" si="40"/>
        <v>0</v>
      </c>
      <c r="AC10" s="44"/>
      <c r="AD10" s="44"/>
      <c r="AE10" s="213" t="s">
        <v>13</v>
      </c>
      <c r="AF10" s="214"/>
      <c r="AG10" s="215"/>
      <c r="AH10" s="84">
        <f>SUM(AH3:AH8)</f>
        <v>0</v>
      </c>
      <c r="AI10" s="84">
        <f t="shared" ref="AI10:AQ10" si="41">SUM(AI3:AI8)</f>
        <v>0</v>
      </c>
      <c r="AJ10" s="84">
        <f t="shared" si="41"/>
        <v>0</v>
      </c>
      <c r="AK10" s="84">
        <f t="shared" si="41"/>
        <v>0</v>
      </c>
      <c r="AL10" s="84">
        <f t="shared" si="41"/>
        <v>0</v>
      </c>
      <c r="AM10" s="84">
        <f t="shared" si="41"/>
        <v>0</v>
      </c>
      <c r="AN10" s="84">
        <f t="shared" si="41"/>
        <v>0</v>
      </c>
      <c r="AO10" s="84">
        <f t="shared" si="41"/>
        <v>0</v>
      </c>
      <c r="AP10" s="84">
        <f t="shared" si="41"/>
        <v>0</v>
      </c>
      <c r="AQ10" s="84">
        <f t="shared" si="41"/>
        <v>0</v>
      </c>
      <c r="AR10" s="44"/>
      <c r="AS10" s="213" t="s">
        <v>13</v>
      </c>
      <c r="AT10" s="214"/>
      <c r="AU10" s="215"/>
      <c r="AV10" s="84">
        <f>SUM(AV3:AV8)</f>
        <v>0</v>
      </c>
      <c r="AW10" s="84">
        <f t="shared" ref="AW10:BE10" si="42">SUM(AW3:AW8)</f>
        <v>0</v>
      </c>
      <c r="AX10" s="84">
        <f t="shared" si="42"/>
        <v>0</v>
      </c>
      <c r="AY10" s="84">
        <f t="shared" si="42"/>
        <v>0</v>
      </c>
      <c r="AZ10" s="84">
        <f t="shared" si="42"/>
        <v>0</v>
      </c>
      <c r="BA10" s="84">
        <f t="shared" si="42"/>
        <v>0</v>
      </c>
      <c r="BB10" s="84">
        <f t="shared" si="42"/>
        <v>0</v>
      </c>
      <c r="BC10" s="84">
        <f t="shared" si="42"/>
        <v>0</v>
      </c>
      <c r="BD10" s="84">
        <f t="shared" si="42"/>
        <v>0</v>
      </c>
      <c r="BE10" s="84">
        <f t="shared" si="42"/>
        <v>0</v>
      </c>
      <c r="BF10" s="44"/>
    </row>
    <row r="11" spans="1:58" ht="25.5" customHeight="1" thickBot="1" x14ac:dyDescent="0.25">
      <c r="A11" s="216" t="s">
        <v>50</v>
      </c>
      <c r="B11" s="217"/>
      <c r="C11" s="218"/>
      <c r="D11" s="45">
        <f>'(54-56) személyi+járulék'!N16</f>
        <v>0</v>
      </c>
      <c r="E11" s="45">
        <f>'(54-56) személyi+járulék'!Q16</f>
        <v>0</v>
      </c>
      <c r="F11" s="99">
        <f>'(51) anyagköltség '!L7</f>
        <v>0</v>
      </c>
      <c r="G11" s="99">
        <f>'(52) igénybe vett szolg'!L16</f>
        <v>0</v>
      </c>
      <c r="H11" s="45">
        <f>+'(53) egyéb szolgáltatások'!L7</f>
        <v>0</v>
      </c>
      <c r="I11" s="45">
        <f>'(11) immat jav beszerz'!O7</f>
        <v>0</v>
      </c>
      <c r="J11" s="45">
        <f>'(13) műszaki berendezések'!O7</f>
        <v>0</v>
      </c>
      <c r="K11" s="45">
        <f>+'(14) egyéb berendezések'!O7</f>
        <v>0</v>
      </c>
      <c r="L11" s="88">
        <f>'(16) beruházás,felújítás'!O7</f>
        <v>0</v>
      </c>
      <c r="M11" s="84">
        <f>SUM(D11:L11)</f>
        <v>0</v>
      </c>
      <c r="P11" s="216" t="s">
        <v>50</v>
      </c>
      <c r="Q11" s="217"/>
      <c r="R11" s="218"/>
      <c r="S11" s="45">
        <f>+'(54-56) személyi+járulék'!O16</f>
        <v>0</v>
      </c>
      <c r="T11" s="45">
        <f>+'(54-56) személyi+járulék'!R16</f>
        <v>0</v>
      </c>
      <c r="U11" s="45">
        <f>+'(51) anyagköltség '!M7</f>
        <v>0</v>
      </c>
      <c r="V11" s="45">
        <f>+'(52) igénybe vett szolg'!M16</f>
        <v>0</v>
      </c>
      <c r="W11" s="45">
        <f>+'(53) egyéb szolgáltatások'!M7</f>
        <v>0</v>
      </c>
      <c r="X11" s="45">
        <f>+'(11) immat jav beszerz'!P7</f>
        <v>0</v>
      </c>
      <c r="Y11" s="45">
        <f>+'(13) műszaki berendezések'!P7</f>
        <v>0</v>
      </c>
      <c r="Z11" s="45">
        <f>+'(14) egyéb berendezések'!P7</f>
        <v>0</v>
      </c>
      <c r="AA11" s="88">
        <f>+'(16) beruházás,felújítás'!P7</f>
        <v>0</v>
      </c>
      <c r="AB11" s="84">
        <f>SUM(S11:AA11)</f>
        <v>0</v>
      </c>
      <c r="AE11" s="216" t="s">
        <v>50</v>
      </c>
      <c r="AF11" s="217"/>
      <c r="AG11" s="218"/>
      <c r="AH11" s="45">
        <f>+'(54-56) személyi+járulék'!P16</f>
        <v>0</v>
      </c>
      <c r="AI11" s="45">
        <f>+'(54-56) személyi+járulék'!S16</f>
        <v>0</v>
      </c>
      <c r="AJ11" s="45">
        <f>+'(51) anyagköltség '!N7</f>
        <v>0</v>
      </c>
      <c r="AK11" s="45">
        <f>+'(52) igénybe vett szolg'!N16</f>
        <v>0</v>
      </c>
      <c r="AL11" s="45">
        <f>+'(53) egyéb szolgáltatások'!N7</f>
        <v>0</v>
      </c>
      <c r="AM11" s="45">
        <f>+'(11) immat jav beszerz'!Q7</f>
        <v>0</v>
      </c>
      <c r="AN11" s="45">
        <f>+'(13) műszaki berendezések'!Q7</f>
        <v>0</v>
      </c>
      <c r="AO11" s="45">
        <f>+'(14) egyéb berendezések'!Q7</f>
        <v>0</v>
      </c>
      <c r="AP11" s="88">
        <f>+'(16) beruházás,felújítás'!Q7</f>
        <v>0</v>
      </c>
      <c r="AQ11" s="84">
        <f>SUM(AH11:AP11)</f>
        <v>0</v>
      </c>
      <c r="AS11" s="216" t="s">
        <v>50</v>
      </c>
      <c r="AT11" s="217"/>
      <c r="AU11" s="218"/>
      <c r="AV11" s="45">
        <f>+'(54-56) személyi+járulék'!N16+'(54-56) személyi+járulék'!O16+'(54-56) személyi+járulék'!P16</f>
        <v>0</v>
      </c>
      <c r="AW11" s="45">
        <f>+'(54-56) személyi+járulék'!Q16+'(54-56) személyi+járulék'!R16+'(54-56) személyi+járulék'!S16</f>
        <v>0</v>
      </c>
      <c r="AX11" s="45">
        <f>+'(51) anyagköltség '!O7</f>
        <v>0</v>
      </c>
      <c r="AY11" s="45">
        <f>+'(52) igénybe vett szolg'!O16</f>
        <v>0</v>
      </c>
      <c r="AZ11" s="45">
        <f>+'(53) egyéb szolgáltatások'!O7</f>
        <v>0</v>
      </c>
      <c r="BA11" s="45">
        <f>+'(11) immat jav beszerz'!R7</f>
        <v>0</v>
      </c>
      <c r="BB11" s="45">
        <f>+'(13) műszaki berendezések'!R7</f>
        <v>0</v>
      </c>
      <c r="BC11" s="45">
        <f>+'(14) egyéb berendezések'!R7</f>
        <v>0</v>
      </c>
      <c r="BD11" s="88">
        <f>+'(16) beruházás,felújítás'!R7</f>
        <v>0</v>
      </c>
      <c r="BE11" s="84">
        <f>SUM(AV11:BD11)</f>
        <v>0</v>
      </c>
    </row>
    <row r="12" spans="1:58" s="48" customFormat="1" ht="12.75" x14ac:dyDescent="0.2">
      <c r="A12" s="46"/>
      <c r="B12" s="46"/>
      <c r="C12" s="47"/>
      <c r="D12" s="47"/>
      <c r="E12" s="47"/>
      <c r="F12" s="47"/>
      <c r="G12" s="47"/>
      <c r="H12" s="47"/>
      <c r="I12" s="47"/>
      <c r="P12" s="46"/>
      <c r="Q12" s="46"/>
      <c r="R12" s="47"/>
      <c r="S12" s="47"/>
      <c r="T12" s="47"/>
      <c r="U12" s="47"/>
      <c r="V12" s="47"/>
      <c r="W12" s="47"/>
      <c r="X12" s="47"/>
      <c r="AE12" s="46"/>
      <c r="AF12" s="46"/>
      <c r="AG12" s="47"/>
      <c r="AH12" s="47"/>
      <c r="AI12" s="47"/>
      <c r="AJ12" s="47"/>
      <c r="AK12" s="47"/>
      <c r="AL12" s="47"/>
      <c r="AM12" s="47"/>
      <c r="AS12" s="46"/>
      <c r="AT12" s="46"/>
      <c r="AU12" s="47"/>
      <c r="AV12" s="47"/>
      <c r="AW12" s="47"/>
      <c r="AX12" s="47"/>
      <c r="AY12" s="47"/>
      <c r="AZ12" s="47"/>
      <c r="BA12" s="47"/>
    </row>
    <row r="13" spans="1:58" s="48" customFormat="1" ht="12.75" x14ac:dyDescent="0.2">
      <c r="A13" s="49"/>
      <c r="B13" s="49"/>
      <c r="C13" s="49"/>
      <c r="D13" s="49"/>
      <c r="E13" s="49"/>
      <c r="F13" s="49"/>
      <c r="G13" s="49"/>
      <c r="H13" s="49"/>
      <c r="I13" s="49"/>
      <c r="P13" s="49"/>
      <c r="Q13" s="49"/>
      <c r="R13" s="49"/>
      <c r="S13" s="49"/>
      <c r="T13" s="49"/>
      <c r="U13" s="49"/>
      <c r="V13" s="49"/>
      <c r="W13" s="49"/>
      <c r="X13" s="49"/>
      <c r="AE13" s="49"/>
      <c r="AF13" s="49"/>
      <c r="AG13" s="49"/>
      <c r="AH13" s="49"/>
      <c r="AI13" s="49"/>
      <c r="AJ13" s="49"/>
      <c r="AK13" s="49"/>
      <c r="AL13" s="49"/>
      <c r="AM13" s="49"/>
      <c r="AS13" s="49"/>
      <c r="AT13" s="49"/>
      <c r="AU13" s="49"/>
      <c r="AV13" s="49"/>
      <c r="AW13" s="49"/>
      <c r="AX13" s="49"/>
      <c r="AY13" s="49"/>
      <c r="AZ13" s="49"/>
      <c r="BA13" s="49"/>
    </row>
    <row r="14" spans="1:58" s="48" customFormat="1" ht="12.75" x14ac:dyDescent="0.2">
      <c r="A14" s="49"/>
      <c r="B14" s="49"/>
      <c r="C14" s="49"/>
      <c r="D14" s="49"/>
      <c r="E14" s="49"/>
      <c r="F14" s="49"/>
      <c r="G14" s="49"/>
      <c r="H14" s="49"/>
      <c r="I14" s="49"/>
      <c r="P14" s="49"/>
      <c r="Q14" s="49"/>
      <c r="R14" s="49"/>
      <c r="S14" s="49"/>
      <c r="T14" s="49"/>
      <c r="U14" s="49"/>
      <c r="V14" s="49"/>
      <c r="W14" s="49"/>
      <c r="X14" s="49"/>
      <c r="AE14" s="49"/>
      <c r="AF14" s="49"/>
      <c r="AG14" s="49"/>
      <c r="AH14" s="49"/>
      <c r="AI14" s="49"/>
      <c r="AJ14" s="49"/>
      <c r="AK14" s="49"/>
      <c r="AL14" s="49"/>
      <c r="AM14" s="49"/>
      <c r="AS14" s="49"/>
      <c r="AT14" s="49"/>
      <c r="AU14" s="49"/>
      <c r="AV14" s="49"/>
      <c r="AW14" s="49"/>
      <c r="AX14" s="49"/>
      <c r="AY14" s="49"/>
      <c r="AZ14" s="49"/>
      <c r="BA14" s="49"/>
    </row>
    <row r="15" spans="1:58" s="48" customFormat="1" ht="12.75" x14ac:dyDescent="0.2">
      <c r="B15" s="40"/>
      <c r="C15" s="49"/>
      <c r="D15" s="50"/>
      <c r="E15" s="47"/>
      <c r="G15" s="47"/>
      <c r="H15" s="47"/>
      <c r="I15" s="49"/>
      <c r="J15" s="47"/>
      <c r="K15" s="47"/>
      <c r="L15" s="47"/>
      <c r="Q15" s="40"/>
      <c r="R15" s="49"/>
      <c r="S15" s="50"/>
      <c r="T15" s="47"/>
      <c r="V15" s="47"/>
      <c r="W15" s="47"/>
      <c r="X15" s="49"/>
      <c r="Y15" s="47"/>
      <c r="Z15" s="47"/>
      <c r="AA15" s="47"/>
      <c r="AF15" s="40"/>
      <c r="AG15" s="49"/>
      <c r="AH15" s="50"/>
      <c r="AI15" s="47"/>
      <c r="AK15" s="47"/>
      <c r="AL15" s="47"/>
      <c r="AM15" s="49"/>
      <c r="AN15" s="47"/>
      <c r="AO15" s="47"/>
      <c r="AP15" s="47"/>
      <c r="AT15" s="40"/>
      <c r="AU15" s="49"/>
      <c r="AV15" s="50"/>
      <c r="AW15" s="47"/>
      <c r="AY15" s="47"/>
      <c r="AZ15" s="47"/>
      <c r="BA15" s="49"/>
      <c r="BB15" s="47"/>
      <c r="BC15" s="47"/>
      <c r="BD15" s="47"/>
    </row>
    <row r="16" spans="1:58" s="48" customFormat="1" ht="12.75" x14ac:dyDescent="0.2">
      <c r="A16" s="40"/>
      <c r="B16" s="40"/>
      <c r="C16" s="40"/>
      <c r="D16" s="40"/>
      <c r="E16" s="47"/>
      <c r="F16" s="47"/>
      <c r="G16" s="50"/>
      <c r="H16" s="50"/>
      <c r="I16" s="47"/>
      <c r="J16" s="51"/>
      <c r="K16" s="51"/>
      <c r="L16" s="51"/>
      <c r="P16" s="40"/>
      <c r="Q16" s="40"/>
      <c r="R16" s="40"/>
      <c r="S16" s="40"/>
      <c r="T16" s="47"/>
      <c r="U16" s="47"/>
      <c r="V16" s="50"/>
      <c r="W16" s="50"/>
      <c r="X16" s="47"/>
      <c r="Y16" s="51"/>
      <c r="Z16" s="51"/>
      <c r="AA16" s="51"/>
      <c r="AE16" s="40"/>
      <c r="AF16" s="40"/>
      <c r="AG16" s="40"/>
      <c r="AH16" s="40"/>
      <c r="AI16" s="47"/>
      <c r="AJ16" s="47"/>
      <c r="AK16" s="50"/>
      <c r="AL16" s="50"/>
      <c r="AM16" s="47"/>
      <c r="AN16" s="51"/>
      <c r="AO16" s="51"/>
      <c r="AP16" s="51"/>
      <c r="AS16" s="40"/>
      <c r="AT16" s="40"/>
      <c r="AU16" s="40"/>
      <c r="AV16" s="40"/>
      <c r="AW16" s="47"/>
      <c r="AX16" s="47"/>
      <c r="AY16" s="50"/>
      <c r="AZ16" s="50"/>
      <c r="BA16" s="47"/>
      <c r="BB16" s="51"/>
      <c r="BC16" s="51"/>
      <c r="BD16" s="51"/>
    </row>
    <row r="17" spans="1:53" s="48" customFormat="1" ht="12.75" x14ac:dyDescent="0.2">
      <c r="A17" s="52"/>
      <c r="B17" s="53"/>
      <c r="C17" s="53"/>
      <c r="D17" s="53"/>
      <c r="E17" s="53"/>
      <c r="F17" s="40"/>
      <c r="G17" s="40"/>
      <c r="H17" s="40"/>
      <c r="I17" s="40"/>
      <c r="P17" s="52"/>
      <c r="Q17" s="53"/>
      <c r="R17" s="53"/>
      <c r="S17" s="53"/>
      <c r="T17" s="53"/>
      <c r="U17" s="40"/>
      <c r="V17" s="40"/>
      <c r="W17" s="40"/>
      <c r="X17" s="40"/>
      <c r="AE17" s="52"/>
      <c r="AF17" s="53"/>
      <c r="AG17" s="53"/>
      <c r="AH17" s="53"/>
      <c r="AI17" s="53"/>
      <c r="AJ17" s="40"/>
      <c r="AK17" s="40"/>
      <c r="AL17" s="40"/>
      <c r="AM17" s="40"/>
      <c r="AS17" s="53"/>
      <c r="AT17" s="53"/>
      <c r="AU17" s="53"/>
      <c r="AV17" s="53"/>
      <c r="AW17" s="53"/>
      <c r="AX17" s="40"/>
      <c r="AY17" s="40"/>
      <c r="AZ17" s="40"/>
      <c r="BA17" s="40"/>
    </row>
    <row r="18" spans="1:53" s="48" customFormat="1" ht="12.75" x14ac:dyDescent="0.2">
      <c r="A18" s="40"/>
      <c r="B18" s="40"/>
      <c r="C18" s="40"/>
      <c r="D18" s="40"/>
      <c r="E18" s="40"/>
      <c r="F18" s="40"/>
      <c r="G18" s="40"/>
      <c r="H18" s="40"/>
      <c r="I18" s="40"/>
      <c r="P18" s="40"/>
      <c r="Q18" s="40"/>
      <c r="R18" s="40"/>
      <c r="S18" s="40"/>
      <c r="T18" s="40"/>
      <c r="U18" s="40"/>
      <c r="V18" s="40"/>
      <c r="W18" s="40"/>
      <c r="X18" s="40"/>
      <c r="AE18" s="40"/>
      <c r="AF18" s="40"/>
      <c r="AG18" s="40"/>
      <c r="AH18" s="40"/>
      <c r="AI18" s="40"/>
      <c r="AJ18" s="40"/>
      <c r="AK18" s="40"/>
      <c r="AL18" s="40"/>
      <c r="AM18" s="40"/>
      <c r="AS18" s="40"/>
      <c r="AT18" s="40"/>
      <c r="AU18" s="40"/>
      <c r="AV18" s="40"/>
      <c r="AW18" s="40"/>
      <c r="AX18" s="40"/>
      <c r="AY18" s="40"/>
      <c r="AZ18" s="40"/>
      <c r="BA18" s="40"/>
    </row>
    <row r="19" spans="1:53" s="48" customFormat="1" ht="12.75" x14ac:dyDescent="0.2">
      <c r="B19" s="40"/>
      <c r="C19" s="40"/>
      <c r="D19" s="40"/>
      <c r="E19" s="40"/>
      <c r="F19" s="40"/>
      <c r="G19" s="40"/>
      <c r="H19" s="40"/>
      <c r="I19" s="40"/>
      <c r="Q19" s="40"/>
      <c r="R19" s="40"/>
      <c r="S19" s="40"/>
      <c r="T19" s="40"/>
      <c r="U19" s="40"/>
      <c r="V19" s="40"/>
      <c r="W19" s="40"/>
      <c r="X19" s="40"/>
      <c r="AF19" s="40"/>
      <c r="AG19" s="40"/>
      <c r="AH19" s="40"/>
      <c r="AI19" s="40"/>
      <c r="AJ19" s="40"/>
      <c r="AK19" s="40"/>
      <c r="AL19" s="40"/>
      <c r="AM19" s="40"/>
      <c r="AS19" s="52"/>
      <c r="AT19" s="40"/>
      <c r="AU19" s="40"/>
      <c r="AV19" s="40"/>
      <c r="AW19" s="40"/>
      <c r="AX19" s="40"/>
      <c r="AY19" s="40"/>
      <c r="AZ19" s="40"/>
      <c r="BA19" s="40"/>
    </row>
    <row r="22" spans="1:53" s="42" customFormat="1" x14ac:dyDescent="0.2"/>
  </sheetData>
  <sheetProtection formatRows="0" insertRows="0" selectLockedCells="1"/>
  <mergeCells count="12">
    <mergeCell ref="AS11:AU11"/>
    <mergeCell ref="A10:C10"/>
    <mergeCell ref="P10:R10"/>
    <mergeCell ref="A11:C11"/>
    <mergeCell ref="P11:R11"/>
    <mergeCell ref="AE11:AG11"/>
    <mergeCell ref="A1:M1"/>
    <mergeCell ref="P1:AB1"/>
    <mergeCell ref="AE10:AG10"/>
    <mergeCell ref="AS1:BE1"/>
    <mergeCell ref="AS10:AU10"/>
    <mergeCell ref="AE1:AQ1"/>
  </mergeCells>
  <phoneticPr fontId="2" type="noConversion"/>
  <dataValidations count="1">
    <dataValidation type="list" allowBlank="1" showInputMessage="1" showErrorMessage="1" sqref="B4:B8" xr:uid="{00000000-0002-0000-0900-000000000000}">
      <formula1>tamtip</formula1>
    </dataValidation>
  </dataValidations>
  <printOptions horizontalCentered="1"/>
  <pageMargins left="0.25" right="0.25" top="0.75" bottom="0.75" header="0.3" footer="0.3"/>
  <pageSetup paperSize="9" scale="85" orientation="landscape" r:id="rId1"/>
  <headerFooter alignWithMargins="0">
    <oddFooter>&amp;R&amp;"Garamond,Normál"&amp;P/&amp;N. oldal</oddFooter>
  </headerFooter>
  <colBreaks count="3" manualBreakCount="3">
    <brk id="14" max="1048575" man="1"/>
    <brk id="29" max="1048575" man="1"/>
    <brk id="4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I31" sqref="I31"/>
    </sheetView>
  </sheetViews>
  <sheetFormatPr defaultRowHeight="12.75" x14ac:dyDescent="0.2"/>
  <cols>
    <col min="1" max="1" width="26.85546875" customWidth="1"/>
    <col min="2" max="2" width="71.85546875" customWidth="1"/>
    <col min="3" max="3" width="48.42578125" customWidth="1"/>
  </cols>
  <sheetData>
    <row r="1" spans="1:3" ht="13.5" thickBot="1" x14ac:dyDescent="0.25"/>
    <row r="2" spans="1:3" ht="13.5" thickBot="1" x14ac:dyDescent="0.25">
      <c r="A2" s="11" t="s">
        <v>49</v>
      </c>
      <c r="B2" s="219" t="s">
        <v>38</v>
      </c>
      <c r="C2" s="220"/>
    </row>
    <row r="3" spans="1:3" ht="13.5" thickBot="1" x14ac:dyDescent="0.25">
      <c r="C3" s="1"/>
    </row>
    <row r="4" spans="1:3" x14ac:dyDescent="0.2">
      <c r="A4" s="6" t="s">
        <v>43</v>
      </c>
      <c r="B4" s="7" t="s">
        <v>33</v>
      </c>
      <c r="C4" s="8" t="s">
        <v>32</v>
      </c>
    </row>
    <row r="5" spans="1:3" x14ac:dyDescent="0.2">
      <c r="A5" s="9" t="s">
        <v>44</v>
      </c>
      <c r="B5" s="2" t="s">
        <v>34</v>
      </c>
      <c r="C5" s="221"/>
    </row>
    <row r="6" spans="1:3" ht="13.5" thickBot="1" x14ac:dyDescent="0.25">
      <c r="A6" s="10" t="s">
        <v>39</v>
      </c>
      <c r="B6" s="2" t="s">
        <v>35</v>
      </c>
      <c r="C6" s="222"/>
    </row>
    <row r="7" spans="1:3" x14ac:dyDescent="0.2">
      <c r="A7" s="6" t="s">
        <v>45</v>
      </c>
      <c r="B7" s="7" t="s">
        <v>36</v>
      </c>
      <c r="C7" s="8" t="s">
        <v>41</v>
      </c>
    </row>
    <row r="8" spans="1:3" x14ac:dyDescent="0.2">
      <c r="A8" s="9" t="s">
        <v>46</v>
      </c>
      <c r="B8" s="2" t="s">
        <v>72</v>
      </c>
      <c r="C8" s="223"/>
    </row>
    <row r="9" spans="1:3" x14ac:dyDescent="0.2">
      <c r="A9" s="9" t="s">
        <v>47</v>
      </c>
      <c r="B9" s="2" t="s">
        <v>73</v>
      </c>
      <c r="C9" s="224"/>
    </row>
    <row r="10" spans="1:3" x14ac:dyDescent="0.2">
      <c r="A10" s="9" t="s">
        <v>70</v>
      </c>
      <c r="B10" s="2" t="s">
        <v>71</v>
      </c>
      <c r="C10" s="224"/>
    </row>
    <row r="11" spans="1:3" x14ac:dyDescent="0.2">
      <c r="A11" s="9" t="s">
        <v>74</v>
      </c>
      <c r="B11" s="2" t="s">
        <v>75</v>
      </c>
      <c r="C11" s="224"/>
    </row>
    <row r="12" spans="1:3" ht="13.5" thickBot="1" x14ac:dyDescent="0.25">
      <c r="A12" s="9" t="s">
        <v>40</v>
      </c>
      <c r="B12" s="2" t="s">
        <v>76</v>
      </c>
      <c r="C12" s="224"/>
    </row>
    <row r="13" spans="1:3" ht="13.5" thickBot="1" x14ac:dyDescent="0.25">
      <c r="A13" s="3" t="s">
        <v>48</v>
      </c>
      <c r="B13" s="4" t="s">
        <v>37</v>
      </c>
      <c r="C13" s="5" t="s">
        <v>37</v>
      </c>
    </row>
    <row r="14" spans="1:3" ht="13.5" thickBot="1" x14ac:dyDescent="0.25">
      <c r="A14" s="12" t="s">
        <v>53</v>
      </c>
      <c r="B14" s="13" t="s">
        <v>53</v>
      </c>
      <c r="C14" s="14"/>
    </row>
  </sheetData>
  <mergeCells count="3">
    <mergeCell ref="B2:C2"/>
    <mergeCell ref="C5:C6"/>
    <mergeCell ref="C8:C1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6"/>
  <sheetViews>
    <sheetView zoomScale="145" zoomScaleNormal="145" workbookViewId="0">
      <selection activeCell="B6" sqref="B6"/>
    </sheetView>
  </sheetViews>
  <sheetFormatPr defaultColWidth="8.7109375" defaultRowHeight="11.25" x14ac:dyDescent="0.2"/>
  <cols>
    <col min="1" max="1" width="33.42578125" style="111" bestFit="1" customWidth="1"/>
    <col min="2" max="2" width="65.85546875" style="111" bestFit="1" customWidth="1"/>
    <col min="3" max="3" width="31" style="111" bestFit="1" customWidth="1"/>
    <col min="4" max="16384" width="8.7109375" style="111"/>
  </cols>
  <sheetData>
    <row r="1" spans="1:3" ht="12" thickBot="1" x14ac:dyDescent="0.25"/>
    <row r="2" spans="1:3" ht="12" thickBot="1" x14ac:dyDescent="0.25">
      <c r="A2" s="112" t="s">
        <v>49</v>
      </c>
      <c r="B2" s="225" t="s">
        <v>38</v>
      </c>
      <c r="C2" s="226"/>
    </row>
    <row r="4" spans="1:3" x14ac:dyDescent="0.2">
      <c r="A4" s="113" t="s">
        <v>132</v>
      </c>
      <c r="B4" s="114" t="s">
        <v>90</v>
      </c>
      <c r="C4" s="227" t="s">
        <v>89</v>
      </c>
    </row>
    <row r="5" spans="1:3" x14ac:dyDescent="0.2">
      <c r="A5" s="113" t="s">
        <v>155</v>
      </c>
      <c r="B5" s="114" t="s">
        <v>156</v>
      </c>
      <c r="C5" s="227"/>
    </row>
    <row r="6" spans="1:3" x14ac:dyDescent="0.2">
      <c r="A6" s="113" t="s">
        <v>133</v>
      </c>
      <c r="B6" s="114" t="s">
        <v>93</v>
      </c>
      <c r="C6" s="227"/>
    </row>
    <row r="7" spans="1:3" x14ac:dyDescent="0.2">
      <c r="A7" s="113" t="s">
        <v>134</v>
      </c>
      <c r="B7" s="114" t="s">
        <v>94</v>
      </c>
      <c r="C7" s="227"/>
    </row>
    <row r="8" spans="1:3" x14ac:dyDescent="0.2">
      <c r="A8" s="113" t="s">
        <v>135</v>
      </c>
      <c r="B8" s="114" t="s">
        <v>92</v>
      </c>
      <c r="C8" s="227"/>
    </row>
    <row r="9" spans="1:3" x14ac:dyDescent="0.2">
      <c r="A9" s="113" t="s">
        <v>136</v>
      </c>
      <c r="B9" s="114" t="s">
        <v>73</v>
      </c>
      <c r="C9" s="227"/>
    </row>
    <row r="10" spans="1:3" x14ac:dyDescent="0.2">
      <c r="A10" s="113" t="s">
        <v>137</v>
      </c>
      <c r="B10" s="114" t="s">
        <v>91</v>
      </c>
      <c r="C10" s="227"/>
    </row>
    <row r="11" spans="1:3" x14ac:dyDescent="0.2">
      <c r="A11" s="113" t="s">
        <v>138</v>
      </c>
      <c r="B11" s="114" t="s">
        <v>76</v>
      </c>
      <c r="C11" s="227"/>
    </row>
    <row r="12" spans="1:3" x14ac:dyDescent="0.2">
      <c r="A12" s="113" t="s">
        <v>139</v>
      </c>
      <c r="B12" s="114" t="s">
        <v>86</v>
      </c>
      <c r="C12" s="227"/>
    </row>
    <row r="13" spans="1:3" x14ac:dyDescent="0.2">
      <c r="A13" s="113" t="s">
        <v>140</v>
      </c>
      <c r="B13" s="114" t="s">
        <v>87</v>
      </c>
      <c r="C13" s="227"/>
    </row>
    <row r="14" spans="1:3" x14ac:dyDescent="0.2">
      <c r="A14" s="113" t="s">
        <v>141</v>
      </c>
      <c r="B14" s="114" t="s">
        <v>88</v>
      </c>
      <c r="C14" s="227"/>
    </row>
    <row r="15" spans="1:3" x14ac:dyDescent="0.2">
      <c r="A15" s="115" t="s">
        <v>142</v>
      </c>
      <c r="B15" s="115" t="s">
        <v>95</v>
      </c>
      <c r="C15" s="227"/>
    </row>
    <row r="16" spans="1:3" x14ac:dyDescent="0.2">
      <c r="A16" s="115" t="s">
        <v>143</v>
      </c>
      <c r="B16" s="115" t="s">
        <v>96</v>
      </c>
      <c r="C16" s="227"/>
    </row>
    <row r="17" spans="1:3" x14ac:dyDescent="0.2">
      <c r="A17" s="115" t="s">
        <v>144</v>
      </c>
      <c r="B17" s="115" t="s">
        <v>97</v>
      </c>
      <c r="C17" s="227"/>
    </row>
    <row r="18" spans="1:3" x14ac:dyDescent="0.2">
      <c r="A18" s="115" t="s">
        <v>145</v>
      </c>
      <c r="B18" s="115" t="s">
        <v>98</v>
      </c>
      <c r="C18" s="227"/>
    </row>
    <row r="21" spans="1:3" x14ac:dyDescent="0.2">
      <c r="A21" s="111" t="s">
        <v>127</v>
      </c>
    </row>
    <row r="22" spans="1:3" x14ac:dyDescent="0.2">
      <c r="A22" s="111" t="s">
        <v>128</v>
      </c>
    </row>
    <row r="23" spans="1:3" x14ac:dyDescent="0.2">
      <c r="A23" s="111" t="s">
        <v>129</v>
      </c>
    </row>
    <row r="24" spans="1:3" x14ac:dyDescent="0.2">
      <c r="A24" s="111" t="s">
        <v>130</v>
      </c>
    </row>
    <row r="25" spans="1:3" x14ac:dyDescent="0.2">
      <c r="A25" s="111" t="s">
        <v>86</v>
      </c>
    </row>
    <row r="26" spans="1:3" x14ac:dyDescent="0.2">
      <c r="A26" s="111" t="s">
        <v>131</v>
      </c>
    </row>
  </sheetData>
  <mergeCells count="2">
    <mergeCell ref="B2:C2"/>
    <mergeCell ref="C4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"/>
  <sheetViews>
    <sheetView zoomScaleNormal="100" workbookViewId="0">
      <selection sqref="A1:W1"/>
    </sheetView>
  </sheetViews>
  <sheetFormatPr defaultColWidth="9.140625" defaultRowHeight="11.25" x14ac:dyDescent="0.2"/>
  <cols>
    <col min="1" max="1" width="16" style="15" bestFit="1" customWidth="1"/>
    <col min="2" max="2" width="15" style="15" bestFit="1" customWidth="1"/>
    <col min="3" max="3" width="7.28515625" style="15" bestFit="1" customWidth="1"/>
    <col min="4" max="4" width="7.5703125" style="15" bestFit="1" customWidth="1"/>
    <col min="5" max="5" width="15.28515625" style="15" customWidth="1"/>
    <col min="6" max="6" width="11.28515625" style="15" customWidth="1"/>
    <col min="7" max="7" width="23.28515625" style="15" customWidth="1"/>
    <col min="8" max="8" width="8" style="15" bestFit="1" customWidth="1"/>
    <col min="9" max="9" width="8.28515625" style="15" bestFit="1" customWidth="1"/>
    <col min="10" max="10" width="5.42578125" style="15" bestFit="1" customWidth="1"/>
    <col min="11" max="11" width="8" style="15" bestFit="1" customWidth="1"/>
    <col min="12" max="12" width="8.28515625" style="15" bestFit="1" customWidth="1"/>
    <col min="13" max="13" width="5.42578125" style="15" bestFit="1" customWidth="1"/>
    <col min="14" max="14" width="8" style="15" bestFit="1" customWidth="1"/>
    <col min="15" max="15" width="8.28515625" style="15" bestFit="1" customWidth="1"/>
    <col min="16" max="16" width="5.42578125" style="15" bestFit="1" customWidth="1"/>
    <col min="17" max="17" width="8" style="15" bestFit="1" customWidth="1"/>
    <col min="18" max="18" width="8.28515625" style="15" bestFit="1" customWidth="1"/>
    <col min="19" max="19" width="5.42578125" style="15" bestFit="1" customWidth="1"/>
    <col min="20" max="20" width="17.7109375" style="15" customWidth="1"/>
    <col min="21" max="21" width="6.5703125" style="15" bestFit="1" customWidth="1"/>
    <col min="22" max="22" width="7.85546875" style="15" bestFit="1" customWidth="1"/>
    <col min="23" max="23" width="13.140625" style="15" bestFit="1" customWidth="1"/>
    <col min="24" max="16384" width="9.140625" style="15"/>
  </cols>
  <sheetData>
    <row r="1" spans="1:26" ht="12.75" x14ac:dyDescent="0.2">
      <c r="A1" s="186" t="s">
        <v>54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</row>
    <row r="2" spans="1:26" ht="12" thickBo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6" ht="25.5" customHeight="1" x14ac:dyDescent="0.2">
      <c r="A3" s="180" t="s">
        <v>21</v>
      </c>
      <c r="B3" s="181"/>
      <c r="C3" s="184" t="s">
        <v>17</v>
      </c>
      <c r="D3" s="185"/>
      <c r="E3" s="187" t="s">
        <v>146</v>
      </c>
      <c r="F3" s="170" t="s">
        <v>28</v>
      </c>
      <c r="G3" s="170" t="s">
        <v>51</v>
      </c>
      <c r="H3" s="172" t="s">
        <v>5</v>
      </c>
      <c r="I3" s="173"/>
      <c r="J3" s="174"/>
      <c r="K3" s="172" t="s">
        <v>14</v>
      </c>
      <c r="L3" s="173"/>
      <c r="M3" s="174"/>
      <c r="N3" s="172" t="s">
        <v>31</v>
      </c>
      <c r="O3" s="173"/>
      <c r="P3" s="174"/>
      <c r="Q3" s="172" t="s">
        <v>6</v>
      </c>
      <c r="R3" s="173"/>
      <c r="S3" s="174"/>
      <c r="T3" s="182" t="s">
        <v>63</v>
      </c>
      <c r="U3" s="182" t="s">
        <v>22</v>
      </c>
      <c r="V3" s="175" t="s">
        <v>99</v>
      </c>
      <c r="W3" s="175" t="s">
        <v>126</v>
      </c>
    </row>
    <row r="4" spans="1:26" s="119" customFormat="1" ht="23.25" thickBot="1" x14ac:dyDescent="0.25">
      <c r="A4" s="93" t="s">
        <v>20</v>
      </c>
      <c r="B4" s="95" t="s">
        <v>166</v>
      </c>
      <c r="C4" s="94" t="s">
        <v>18</v>
      </c>
      <c r="D4" s="104" t="s">
        <v>19</v>
      </c>
      <c r="E4" s="188"/>
      <c r="F4" s="171"/>
      <c r="G4" s="171"/>
      <c r="H4" s="18" t="s">
        <v>1</v>
      </c>
      <c r="I4" s="19" t="s">
        <v>2</v>
      </c>
      <c r="J4" s="20" t="s">
        <v>3</v>
      </c>
      <c r="K4" s="18" t="s">
        <v>1</v>
      </c>
      <c r="L4" s="19" t="s">
        <v>2</v>
      </c>
      <c r="M4" s="20" t="s">
        <v>3</v>
      </c>
      <c r="N4" s="18" t="s">
        <v>1</v>
      </c>
      <c r="O4" s="19" t="s">
        <v>2</v>
      </c>
      <c r="P4" s="20" t="s">
        <v>3</v>
      </c>
      <c r="Q4" s="18" t="s">
        <v>1</v>
      </c>
      <c r="R4" s="21" t="s">
        <v>2</v>
      </c>
      <c r="S4" s="22" t="s">
        <v>3</v>
      </c>
      <c r="T4" s="183"/>
      <c r="U4" s="183"/>
      <c r="V4" s="176"/>
      <c r="W4" s="176"/>
    </row>
    <row r="5" spans="1:26" x14ac:dyDescent="0.2">
      <c r="A5" s="23"/>
      <c r="B5" s="92"/>
      <c r="C5" s="24"/>
      <c r="D5" s="24"/>
      <c r="E5" s="35"/>
      <c r="F5" s="24"/>
      <c r="G5" s="26"/>
      <c r="H5" s="27"/>
      <c r="I5" s="30"/>
      <c r="J5" s="29">
        <v>0</v>
      </c>
      <c r="K5" s="27">
        <v>0</v>
      </c>
      <c r="L5" s="30">
        <v>0</v>
      </c>
      <c r="M5" s="29">
        <v>0</v>
      </c>
      <c r="N5" s="31">
        <f>H5+K5</f>
        <v>0</v>
      </c>
      <c r="O5" s="31">
        <f>I5+L5</f>
        <v>0</v>
      </c>
      <c r="P5" s="31">
        <f>J5+M5</f>
        <v>0</v>
      </c>
      <c r="Q5" s="27"/>
      <c r="R5" s="28"/>
      <c r="S5" s="29">
        <v>0</v>
      </c>
      <c r="T5" s="32"/>
      <c r="U5" s="79">
        <v>0.8</v>
      </c>
      <c r="V5" s="120" t="s">
        <v>148</v>
      </c>
      <c r="W5" s="105" t="s">
        <v>127</v>
      </c>
    </row>
    <row r="6" spans="1:26" x14ac:dyDescent="0.2">
      <c r="A6" s="23"/>
      <c r="B6" s="92"/>
      <c r="C6" s="24"/>
      <c r="D6" s="24"/>
      <c r="E6" s="25"/>
      <c r="F6" s="24"/>
      <c r="G6" s="26"/>
      <c r="H6" s="27"/>
      <c r="I6" s="28"/>
      <c r="J6" s="29">
        <v>0</v>
      </c>
      <c r="K6" s="36">
        <v>0</v>
      </c>
      <c r="L6" s="37">
        <v>0</v>
      </c>
      <c r="M6" s="29">
        <v>0</v>
      </c>
      <c r="N6" s="31">
        <f t="shared" ref="N6:N14" si="0">H6+K6</f>
        <v>0</v>
      </c>
      <c r="O6" s="31">
        <f t="shared" ref="O6:O14" si="1">I6+L6</f>
        <v>0</v>
      </c>
      <c r="P6" s="31">
        <f t="shared" ref="P6:P14" si="2">J6+M6</f>
        <v>0</v>
      </c>
      <c r="Q6" s="27"/>
      <c r="R6" s="28"/>
      <c r="S6" s="29">
        <v>0</v>
      </c>
      <c r="T6" s="32"/>
      <c r="U6" s="79">
        <v>0.8</v>
      </c>
      <c r="V6" s="120" t="s">
        <v>148</v>
      </c>
      <c r="W6" s="105" t="s">
        <v>127</v>
      </c>
    </row>
    <row r="7" spans="1:26" x14ac:dyDescent="0.2">
      <c r="A7" s="23"/>
      <c r="B7" s="92"/>
      <c r="C7" s="24"/>
      <c r="D7" s="24"/>
      <c r="E7" s="25"/>
      <c r="F7" s="24"/>
      <c r="G7" s="26"/>
      <c r="H7" s="27"/>
      <c r="I7" s="28"/>
      <c r="J7" s="29">
        <v>0</v>
      </c>
      <c r="K7" s="36">
        <v>0</v>
      </c>
      <c r="L7" s="37">
        <v>0</v>
      </c>
      <c r="M7" s="29">
        <v>0</v>
      </c>
      <c r="N7" s="31">
        <f t="shared" si="0"/>
        <v>0</v>
      </c>
      <c r="O7" s="31">
        <f t="shared" si="1"/>
        <v>0</v>
      </c>
      <c r="P7" s="31">
        <f t="shared" si="2"/>
        <v>0</v>
      </c>
      <c r="Q7" s="27"/>
      <c r="R7" s="28"/>
      <c r="S7" s="29">
        <v>0</v>
      </c>
      <c r="T7" s="32"/>
      <c r="U7" s="79">
        <v>0.8</v>
      </c>
      <c r="V7" s="120" t="s">
        <v>148</v>
      </c>
      <c r="W7" s="105" t="s">
        <v>127</v>
      </c>
      <c r="Z7" s="117"/>
    </row>
    <row r="8" spans="1:26" x14ac:dyDescent="0.2">
      <c r="A8" s="23"/>
      <c r="B8" s="92"/>
      <c r="C8" s="24"/>
      <c r="D8" s="24"/>
      <c r="E8" s="25"/>
      <c r="F8" s="24"/>
      <c r="G8" s="26"/>
      <c r="H8" s="27"/>
      <c r="I8" s="28"/>
      <c r="J8" s="29">
        <v>0</v>
      </c>
      <c r="K8" s="36">
        <v>0</v>
      </c>
      <c r="L8" s="37">
        <v>0</v>
      </c>
      <c r="M8" s="29">
        <v>0</v>
      </c>
      <c r="N8" s="31">
        <f t="shared" si="0"/>
        <v>0</v>
      </c>
      <c r="O8" s="31">
        <f t="shared" si="1"/>
        <v>0</v>
      </c>
      <c r="P8" s="31">
        <f t="shared" si="2"/>
        <v>0</v>
      </c>
      <c r="Q8" s="27"/>
      <c r="R8" s="28"/>
      <c r="S8" s="29">
        <v>0</v>
      </c>
      <c r="T8" s="32"/>
      <c r="U8" s="79">
        <v>0.8</v>
      </c>
      <c r="V8" s="120" t="s">
        <v>148</v>
      </c>
      <c r="W8" s="105" t="s">
        <v>127</v>
      </c>
      <c r="Z8" s="117"/>
    </row>
    <row r="9" spans="1:26" x14ac:dyDescent="0.2">
      <c r="A9" s="33"/>
      <c r="B9" s="34"/>
      <c r="C9" s="24"/>
      <c r="D9" s="24"/>
      <c r="E9" s="25"/>
      <c r="F9" s="24"/>
      <c r="G9" s="26"/>
      <c r="H9" s="27"/>
      <c r="I9" s="28"/>
      <c r="J9" s="29">
        <v>0</v>
      </c>
      <c r="K9" s="36">
        <v>0</v>
      </c>
      <c r="L9" s="37">
        <v>0</v>
      </c>
      <c r="M9" s="29">
        <v>0</v>
      </c>
      <c r="N9" s="31">
        <f t="shared" si="0"/>
        <v>0</v>
      </c>
      <c r="O9" s="31">
        <f t="shared" si="1"/>
        <v>0</v>
      </c>
      <c r="P9" s="31">
        <f t="shared" si="2"/>
        <v>0</v>
      </c>
      <c r="Q9" s="27"/>
      <c r="R9" s="28"/>
      <c r="S9" s="29">
        <v>0</v>
      </c>
      <c r="T9" s="32"/>
      <c r="U9" s="79">
        <v>0.8</v>
      </c>
      <c r="V9" s="120" t="s">
        <v>148</v>
      </c>
      <c r="W9" s="105" t="s">
        <v>127</v>
      </c>
    </row>
    <row r="10" spans="1:26" x14ac:dyDescent="0.2">
      <c r="A10" s="33"/>
      <c r="B10" s="34"/>
      <c r="C10" s="24"/>
      <c r="D10" s="24"/>
      <c r="E10" s="25"/>
      <c r="F10" s="24"/>
      <c r="G10" s="26"/>
      <c r="H10" s="27"/>
      <c r="I10" s="28"/>
      <c r="J10" s="29">
        <v>0</v>
      </c>
      <c r="K10" s="36">
        <v>0</v>
      </c>
      <c r="L10" s="37">
        <v>0</v>
      </c>
      <c r="M10" s="29">
        <v>0</v>
      </c>
      <c r="N10" s="31">
        <f t="shared" si="0"/>
        <v>0</v>
      </c>
      <c r="O10" s="31">
        <f t="shared" si="1"/>
        <v>0</v>
      </c>
      <c r="P10" s="31">
        <f t="shared" si="2"/>
        <v>0</v>
      </c>
      <c r="Q10" s="27"/>
      <c r="R10" s="28"/>
      <c r="S10" s="29">
        <v>0</v>
      </c>
      <c r="T10" s="32"/>
      <c r="U10" s="79">
        <v>0.8</v>
      </c>
      <c r="V10" s="120" t="s">
        <v>148</v>
      </c>
      <c r="W10" s="105" t="s">
        <v>127</v>
      </c>
    </row>
    <row r="11" spans="1:26" x14ac:dyDescent="0.2">
      <c r="A11" s="33"/>
      <c r="B11" s="34"/>
      <c r="C11" s="24"/>
      <c r="D11" s="24"/>
      <c r="E11" s="25"/>
      <c r="F11" s="24"/>
      <c r="G11" s="26"/>
      <c r="H11" s="27"/>
      <c r="I11" s="28"/>
      <c r="J11" s="29">
        <v>0</v>
      </c>
      <c r="K11" s="36">
        <v>0</v>
      </c>
      <c r="L11" s="37">
        <v>0</v>
      </c>
      <c r="M11" s="29">
        <v>0</v>
      </c>
      <c r="N11" s="31">
        <f t="shared" si="0"/>
        <v>0</v>
      </c>
      <c r="O11" s="31">
        <f t="shared" si="1"/>
        <v>0</v>
      </c>
      <c r="P11" s="31">
        <f t="shared" si="2"/>
        <v>0</v>
      </c>
      <c r="Q11" s="27"/>
      <c r="R11" s="28"/>
      <c r="S11" s="29">
        <v>0</v>
      </c>
      <c r="T11" s="32"/>
      <c r="U11" s="79">
        <v>0.8</v>
      </c>
      <c r="V11" s="120" t="s">
        <v>148</v>
      </c>
      <c r="W11" s="105" t="s">
        <v>127</v>
      </c>
    </row>
    <row r="12" spans="1:26" x14ac:dyDescent="0.2">
      <c r="A12" s="23"/>
      <c r="B12" s="92"/>
      <c r="C12" s="24"/>
      <c r="D12" s="24"/>
      <c r="E12" s="25"/>
      <c r="F12" s="24"/>
      <c r="G12" s="26"/>
      <c r="H12" s="27"/>
      <c r="I12" s="28"/>
      <c r="J12" s="29">
        <v>0</v>
      </c>
      <c r="K12" s="36">
        <v>0</v>
      </c>
      <c r="L12" s="37">
        <v>0</v>
      </c>
      <c r="M12" s="29">
        <v>0</v>
      </c>
      <c r="N12" s="31">
        <f t="shared" si="0"/>
        <v>0</v>
      </c>
      <c r="O12" s="31">
        <f t="shared" si="1"/>
        <v>0</v>
      </c>
      <c r="P12" s="31">
        <f t="shared" si="2"/>
        <v>0</v>
      </c>
      <c r="Q12" s="27"/>
      <c r="R12" s="28"/>
      <c r="S12" s="29">
        <v>0</v>
      </c>
      <c r="T12" s="32"/>
      <c r="U12" s="79">
        <v>0.8</v>
      </c>
      <c r="V12" s="120" t="s">
        <v>148</v>
      </c>
      <c r="W12" s="105" t="s">
        <v>127</v>
      </c>
    </row>
    <row r="13" spans="1:26" x14ac:dyDescent="0.2">
      <c r="A13" s="23"/>
      <c r="B13" s="92"/>
      <c r="C13" s="24"/>
      <c r="D13" s="24"/>
      <c r="E13" s="25"/>
      <c r="F13" s="24"/>
      <c r="G13" s="26"/>
      <c r="H13" s="27"/>
      <c r="I13" s="28"/>
      <c r="J13" s="29">
        <v>0</v>
      </c>
      <c r="K13" s="36">
        <v>0</v>
      </c>
      <c r="L13" s="37">
        <v>0</v>
      </c>
      <c r="M13" s="29">
        <v>0</v>
      </c>
      <c r="N13" s="31">
        <f t="shared" si="0"/>
        <v>0</v>
      </c>
      <c r="O13" s="31">
        <f t="shared" si="1"/>
        <v>0</v>
      </c>
      <c r="P13" s="31">
        <f t="shared" si="2"/>
        <v>0</v>
      </c>
      <c r="Q13" s="27"/>
      <c r="R13" s="28"/>
      <c r="S13" s="29">
        <v>0</v>
      </c>
      <c r="T13" s="32"/>
      <c r="U13" s="79">
        <v>0.8</v>
      </c>
      <c r="V13" s="120" t="s">
        <v>148</v>
      </c>
      <c r="W13" s="105" t="s">
        <v>127</v>
      </c>
      <c r="Z13" s="117"/>
    </row>
    <row r="14" spans="1:26" ht="12" thickBot="1" x14ac:dyDescent="0.25">
      <c r="A14" s="23"/>
      <c r="B14" s="92"/>
      <c r="C14" s="24"/>
      <c r="D14" s="24"/>
      <c r="E14" s="25"/>
      <c r="F14" s="24"/>
      <c r="G14" s="26"/>
      <c r="H14" s="27"/>
      <c r="I14" s="28"/>
      <c r="J14" s="29">
        <v>0</v>
      </c>
      <c r="K14" s="36">
        <v>0</v>
      </c>
      <c r="L14" s="37">
        <v>0</v>
      </c>
      <c r="M14" s="29">
        <v>0</v>
      </c>
      <c r="N14" s="31">
        <f t="shared" si="0"/>
        <v>0</v>
      </c>
      <c r="O14" s="31">
        <f t="shared" si="1"/>
        <v>0</v>
      </c>
      <c r="P14" s="31">
        <f t="shared" si="2"/>
        <v>0</v>
      </c>
      <c r="Q14" s="27"/>
      <c r="R14" s="28"/>
      <c r="S14" s="29">
        <v>0</v>
      </c>
      <c r="T14" s="32"/>
      <c r="U14" s="79">
        <v>0.8</v>
      </c>
      <c r="V14" s="120" t="s">
        <v>148</v>
      </c>
      <c r="W14" s="105" t="s">
        <v>127</v>
      </c>
      <c r="Z14" s="117"/>
    </row>
    <row r="15" spans="1:26" ht="12" thickBot="1" x14ac:dyDescent="0.25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1"/>
    </row>
    <row r="16" spans="1:26" ht="12" thickBot="1" x14ac:dyDescent="0.25">
      <c r="A16" s="177" t="s">
        <v>0</v>
      </c>
      <c r="B16" s="178"/>
      <c r="C16" s="178"/>
      <c r="D16" s="178"/>
      <c r="E16" s="178"/>
      <c r="F16" s="178"/>
      <c r="G16" s="179"/>
      <c r="H16" s="100">
        <f t="shared" ref="H16:S16" si="3">SUM(H5:H14)</f>
        <v>0</v>
      </c>
      <c r="I16" s="101">
        <f t="shared" si="3"/>
        <v>0</v>
      </c>
      <c r="J16" s="102">
        <f t="shared" si="3"/>
        <v>0</v>
      </c>
      <c r="K16" s="100">
        <f t="shared" si="3"/>
        <v>0</v>
      </c>
      <c r="L16" s="101">
        <f t="shared" si="3"/>
        <v>0</v>
      </c>
      <c r="M16" s="102">
        <f t="shared" si="3"/>
        <v>0</v>
      </c>
      <c r="N16" s="100">
        <f t="shared" si="3"/>
        <v>0</v>
      </c>
      <c r="O16" s="101">
        <f t="shared" si="3"/>
        <v>0</v>
      </c>
      <c r="P16" s="102">
        <f t="shared" si="3"/>
        <v>0</v>
      </c>
      <c r="Q16" s="100">
        <f t="shared" si="3"/>
        <v>0</v>
      </c>
      <c r="R16" s="101">
        <f t="shared" si="3"/>
        <v>0</v>
      </c>
      <c r="S16" s="103">
        <f t="shared" si="3"/>
        <v>0</v>
      </c>
      <c r="T16" s="167"/>
      <c r="U16" s="168"/>
      <c r="V16" s="168"/>
      <c r="W16" s="169"/>
    </row>
    <row r="17" spans="1:21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2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</row>
    <row r="19" spans="1:21" x14ac:dyDescent="0.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1:21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</row>
  </sheetData>
  <mergeCells count="17">
    <mergeCell ref="A1:W1"/>
    <mergeCell ref="U3:U4"/>
    <mergeCell ref="E3:E4"/>
    <mergeCell ref="W3:W4"/>
    <mergeCell ref="A15:W15"/>
    <mergeCell ref="T16:W16"/>
    <mergeCell ref="F3:F4"/>
    <mergeCell ref="Q3:S3"/>
    <mergeCell ref="H3:J3"/>
    <mergeCell ref="K3:M3"/>
    <mergeCell ref="N3:P3"/>
    <mergeCell ref="V3:V4"/>
    <mergeCell ref="A16:G16"/>
    <mergeCell ref="A3:B3"/>
    <mergeCell ref="G3:G4"/>
    <mergeCell ref="T3:T4"/>
    <mergeCell ref="C3:D3"/>
  </mergeCells>
  <phoneticPr fontId="2" type="noConversion"/>
  <dataValidations count="4">
    <dataValidation type="list" allowBlank="1" showInputMessage="1" showErrorMessage="1" sqref="G5:G14" xr:uid="{00000000-0002-0000-0100-000000000000}">
      <formula1>"Á, M,"</formula1>
    </dataValidation>
    <dataValidation type="list" allowBlank="1" showInputMessage="1" showErrorMessage="1" sqref="B5:B14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 xml:space="preserve">K+F munkatárs," Techn., segédszem.", Pr.menedzser, Egyéb </x12ac:list>
        </mc:Choice>
        <mc:Fallback>
          <formula1>"K+F munkatárs, Techn., segédszem., Pr.menedzser, Egyéb "</formula1>
        </mc:Fallback>
      </mc:AlternateContent>
    </dataValidation>
    <dataValidation type="list" allowBlank="1" showInputMessage="1" showErrorMessage="1" sqref="T5:T14" xr:uid="{7A495CF8-12EC-4993-8946-AB0C26568C92}">
      <formula1>tamtip</formula1>
    </dataValidation>
    <dataValidation type="list" allowBlank="1" showInputMessage="1" showErrorMessage="1" sqref="W5:W14" xr:uid="{D34408E6-D0B9-4DDA-9636-39DC0C9A68DA}">
      <formula1>koltsegtipus</formula1>
    </dataValidation>
  </dataValidations>
  <pageMargins left="0.31496062992125984" right="0.23622047244094491" top="0.59055118110236227" bottom="0.59055118110236227" header="0.31496062992125984" footer="0.51181102362204722"/>
  <pageSetup paperSize="9" scale="70" orientation="landscape" r:id="rId1"/>
  <headerFooter alignWithMargins="0">
    <oddFooter>&amp;R&amp;P/&amp;N. oldal</oddFooter>
  </headerFooter>
  <ignoredErrors>
    <ignoredError sqref="O16:S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zoomScaleNormal="100" zoomScalePageLayoutView="130" workbookViewId="0">
      <selection sqref="A1:S1"/>
    </sheetView>
  </sheetViews>
  <sheetFormatPr defaultColWidth="9.140625" defaultRowHeight="11.25" x14ac:dyDescent="0.2"/>
  <cols>
    <col min="1" max="1" width="4.42578125" style="15" customWidth="1"/>
    <col min="2" max="2" width="19.42578125" style="15" customWidth="1"/>
    <col min="3" max="3" width="11.5703125" style="15" customWidth="1"/>
    <col min="4" max="4" width="9" style="15" customWidth="1"/>
    <col min="5" max="5" width="8.140625" style="15" customWidth="1"/>
    <col min="6" max="6" width="8" style="15" customWidth="1"/>
    <col min="7" max="7" width="7.5703125" style="15" customWidth="1"/>
    <col min="8" max="8" width="25" style="15" customWidth="1"/>
    <col min="9" max="9" width="9.140625" style="15" customWidth="1"/>
    <col min="10" max="10" width="9.5703125" style="15" customWidth="1"/>
    <col min="11" max="11" width="7.5703125" style="15" customWidth="1"/>
    <col min="12" max="12" width="9" style="15" customWidth="1"/>
    <col min="13" max="13" width="9.42578125" style="15" customWidth="1"/>
    <col min="14" max="14" width="7.42578125" style="15" customWidth="1"/>
    <col min="15" max="15" width="7.5703125" style="15" customWidth="1"/>
    <col min="16" max="16" width="18.140625" style="15" customWidth="1"/>
    <col min="17" max="17" width="5.42578125" style="15" customWidth="1"/>
    <col min="18" max="16384" width="9.140625" style="15"/>
  </cols>
  <sheetData>
    <row r="1" spans="1:19" ht="12.75" x14ac:dyDescent="0.2">
      <c r="A1" s="186" t="s">
        <v>55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12" thickBot="1" x14ac:dyDescent="0.25">
      <c r="A2" s="116"/>
    </row>
    <row r="3" spans="1:19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2" t="s">
        <v>25</v>
      </c>
      <c r="I3" s="192" t="s">
        <v>29</v>
      </c>
      <c r="J3" s="193"/>
      <c r="K3" s="194"/>
      <c r="L3" s="192" t="s">
        <v>30</v>
      </c>
      <c r="M3" s="193"/>
      <c r="N3" s="193"/>
      <c r="O3" s="194"/>
      <c r="P3" s="182" t="s">
        <v>63</v>
      </c>
      <c r="Q3" s="182" t="s">
        <v>22</v>
      </c>
      <c r="R3" s="175" t="s">
        <v>99</v>
      </c>
      <c r="S3" s="175" t="s">
        <v>126</v>
      </c>
    </row>
    <row r="4" spans="1:19" ht="12" thickBot="1" x14ac:dyDescent="0.25">
      <c r="A4" s="183" t="s">
        <v>7</v>
      </c>
      <c r="B4" s="183"/>
      <c r="C4" s="183"/>
      <c r="D4" s="183"/>
      <c r="E4" s="183"/>
      <c r="F4" s="183"/>
      <c r="G4" s="183"/>
      <c r="H4" s="183"/>
      <c r="I4" s="54" t="s">
        <v>8</v>
      </c>
      <c r="J4" s="56" t="s">
        <v>9</v>
      </c>
      <c r="K4" s="56" t="s">
        <v>42</v>
      </c>
      <c r="L4" s="54" t="s">
        <v>1</v>
      </c>
      <c r="M4" s="56" t="s">
        <v>2</v>
      </c>
      <c r="N4" s="56" t="s">
        <v>10</v>
      </c>
      <c r="O4" s="57" t="s">
        <v>4</v>
      </c>
      <c r="P4" s="183"/>
      <c r="Q4" s="183"/>
      <c r="R4" s="176"/>
      <c r="S4" s="176"/>
    </row>
    <row r="5" spans="1:19" s="119" customFormat="1" ht="12" thickBot="1" x14ac:dyDescent="0.25">
      <c r="A5" s="61" t="s">
        <v>151</v>
      </c>
      <c r="B5" s="128" t="s">
        <v>151</v>
      </c>
      <c r="C5" s="129" t="s">
        <v>151</v>
      </c>
      <c r="D5" s="130" t="s">
        <v>151</v>
      </c>
      <c r="E5" s="131" t="s">
        <v>151</v>
      </c>
      <c r="F5" s="131" t="s">
        <v>151</v>
      </c>
      <c r="G5" s="131" t="s">
        <v>151</v>
      </c>
      <c r="H5" s="132" t="s">
        <v>151</v>
      </c>
      <c r="I5" s="133">
        <v>0</v>
      </c>
      <c r="J5" s="134">
        <v>0</v>
      </c>
      <c r="K5" s="135">
        <v>0</v>
      </c>
      <c r="L5" s="136">
        <v>0</v>
      </c>
      <c r="M5" s="136">
        <v>0</v>
      </c>
      <c r="N5" s="137">
        <v>0</v>
      </c>
      <c r="O5" s="138">
        <f>SUM(L5:N5)</f>
        <v>0</v>
      </c>
      <c r="P5" s="32" t="s">
        <v>151</v>
      </c>
      <c r="Q5" s="80" t="s">
        <v>151</v>
      </c>
      <c r="R5" s="32" t="s">
        <v>151</v>
      </c>
      <c r="S5" s="32" t="s">
        <v>151</v>
      </c>
    </row>
    <row r="6" spans="1:19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7"/>
    </row>
    <row r="7" spans="1:19" ht="12" thickBot="1" x14ac:dyDescent="0.25">
      <c r="A7" s="198" t="s">
        <v>11</v>
      </c>
      <c r="B7" s="199"/>
      <c r="C7" s="199"/>
      <c r="D7" s="199"/>
      <c r="E7" s="199"/>
      <c r="F7" s="199"/>
      <c r="G7" s="199"/>
      <c r="H7" s="200"/>
      <c r="I7" s="63">
        <f t="shared" ref="I7:O7" si="0">SUM(I5:I5)</f>
        <v>0</v>
      </c>
      <c r="J7" s="63">
        <f t="shared" si="0"/>
        <v>0</v>
      </c>
      <c r="K7" s="62">
        <f t="shared" si="0"/>
        <v>0</v>
      </c>
      <c r="L7" s="63">
        <f t="shared" si="0"/>
        <v>0</v>
      </c>
      <c r="M7" s="62">
        <f t="shared" si="0"/>
        <v>0</v>
      </c>
      <c r="N7" s="62">
        <f t="shared" si="0"/>
        <v>0</v>
      </c>
      <c r="O7" s="64">
        <f t="shared" si="0"/>
        <v>0</v>
      </c>
      <c r="P7" s="167"/>
      <c r="Q7" s="168"/>
      <c r="R7" s="168"/>
      <c r="S7" s="169"/>
    </row>
    <row r="8" spans="1:19" x14ac:dyDescent="0.2">
      <c r="A8" s="66"/>
      <c r="B8" s="66"/>
      <c r="C8" s="66"/>
      <c r="D8" s="66"/>
      <c r="E8" s="66"/>
      <c r="F8" s="66"/>
      <c r="G8" s="66"/>
      <c r="H8" s="66"/>
      <c r="I8" s="65"/>
      <c r="J8" s="65"/>
      <c r="K8" s="65"/>
      <c r="L8" s="65"/>
      <c r="M8" s="65"/>
      <c r="N8" s="65"/>
      <c r="O8" s="65"/>
    </row>
  </sheetData>
  <mergeCells count="18">
    <mergeCell ref="A6:S6"/>
    <mergeCell ref="P7:S7"/>
    <mergeCell ref="A7:H7"/>
    <mergeCell ref="P3:P4"/>
    <mergeCell ref="Q3:Q4"/>
    <mergeCell ref="A1:S1"/>
    <mergeCell ref="R3:R4"/>
    <mergeCell ref="S3:S4"/>
    <mergeCell ref="F3:F4"/>
    <mergeCell ref="G3:G4"/>
    <mergeCell ref="H3:H4"/>
    <mergeCell ref="I3:K3"/>
    <mergeCell ref="L3:O3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P5" xr:uid="{0E8BD87B-C841-4F60-8CD9-9D06388E38DE}">
      <formula1>tamtip</formula1>
    </dataValidation>
    <dataValidation type="list" allowBlank="1" showInputMessage="1" showErrorMessage="1" sqref="S5" xr:uid="{1FC2C24F-E85A-4068-B636-82D001727917}">
      <formula1>koltsegtipus</formula1>
    </dataValidation>
  </dataValidation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2"/>
  <sheetViews>
    <sheetView zoomScaleNormal="100" workbookViewId="0">
      <selection sqref="A1:S1"/>
    </sheetView>
  </sheetViews>
  <sheetFormatPr defaultColWidth="9.140625" defaultRowHeight="12.75" x14ac:dyDescent="0.2"/>
  <cols>
    <col min="1" max="1" width="4.42578125" style="15" customWidth="1"/>
    <col min="2" max="2" width="39.140625" style="15" bestFit="1" customWidth="1"/>
    <col min="3" max="3" width="14.28515625" style="15" bestFit="1" customWidth="1"/>
    <col min="4" max="4" width="20.140625" style="15" bestFit="1" customWidth="1"/>
    <col min="5" max="5" width="9.42578125" style="15" bestFit="1" customWidth="1"/>
    <col min="6" max="6" width="9" style="15" customWidth="1"/>
    <col min="7" max="7" width="12.7109375" style="15" customWidth="1"/>
    <col min="8" max="8" width="36.7109375" style="15" customWidth="1"/>
    <col min="9" max="9" width="7.28515625" style="15" bestFit="1" customWidth="1"/>
    <col min="10" max="10" width="7.42578125" style="15" bestFit="1" customWidth="1"/>
    <col min="11" max="11" width="8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.42578125" style="15" bestFit="1" customWidth="1"/>
    <col min="16" max="16" width="18.28515625" style="15" bestFit="1" customWidth="1"/>
    <col min="17" max="17" width="6.5703125" style="15" bestFit="1" customWidth="1"/>
    <col min="18" max="18" width="7.85546875" style="119" bestFit="1" customWidth="1"/>
    <col min="19" max="19" width="11.140625" style="15" bestFit="1" customWidth="1"/>
    <col min="21" max="16384" width="9.140625" style="15"/>
  </cols>
  <sheetData>
    <row r="1" spans="1:20" x14ac:dyDescent="0.2">
      <c r="A1" s="186" t="s">
        <v>57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20" ht="13.5" thickBot="1" x14ac:dyDescent="0.25">
      <c r="A2" s="116"/>
    </row>
    <row r="3" spans="1:20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2" t="s">
        <v>25</v>
      </c>
      <c r="I3" s="192" t="s">
        <v>29</v>
      </c>
      <c r="J3" s="193"/>
      <c r="K3" s="194"/>
      <c r="L3" s="192" t="s">
        <v>30</v>
      </c>
      <c r="M3" s="193"/>
      <c r="N3" s="193"/>
      <c r="O3" s="194"/>
      <c r="P3" s="182" t="s">
        <v>63</v>
      </c>
      <c r="Q3" s="182" t="s">
        <v>22</v>
      </c>
      <c r="R3" s="175" t="s">
        <v>99</v>
      </c>
      <c r="S3" s="175" t="s">
        <v>126</v>
      </c>
    </row>
    <row r="4" spans="1:20" ht="12" thickBot="1" x14ac:dyDescent="0.25">
      <c r="A4" s="183" t="s">
        <v>7</v>
      </c>
      <c r="B4" s="183"/>
      <c r="C4" s="183"/>
      <c r="D4" s="183"/>
      <c r="E4" s="183"/>
      <c r="F4" s="183"/>
      <c r="G4" s="183"/>
      <c r="H4" s="183"/>
      <c r="I4" s="54" t="s">
        <v>8</v>
      </c>
      <c r="J4" s="56" t="s">
        <v>9</v>
      </c>
      <c r="K4" s="56" t="s">
        <v>42</v>
      </c>
      <c r="L4" s="54" t="s">
        <v>1</v>
      </c>
      <c r="M4" s="56" t="s">
        <v>2</v>
      </c>
      <c r="N4" s="56" t="s">
        <v>10</v>
      </c>
      <c r="O4" s="57" t="s">
        <v>4</v>
      </c>
      <c r="P4" s="183"/>
      <c r="Q4" s="183"/>
      <c r="R4" s="176"/>
      <c r="S4" s="176"/>
      <c r="T4" s="15"/>
    </row>
    <row r="5" spans="1:20" ht="11.25" x14ac:dyDescent="0.2">
      <c r="A5" s="61" t="s">
        <v>148</v>
      </c>
      <c r="B5" s="163"/>
      <c r="C5" s="69"/>
      <c r="D5" s="70"/>
      <c r="E5" s="155"/>
      <c r="F5" s="155"/>
      <c r="G5" s="71"/>
      <c r="H5" s="72"/>
      <c r="I5" s="164"/>
      <c r="J5" s="164"/>
      <c r="K5" s="147"/>
      <c r="L5" s="60"/>
      <c r="M5" s="60"/>
      <c r="N5" s="75">
        <v>0</v>
      </c>
      <c r="O5" s="67">
        <f>L5+M5+N5</f>
        <v>0</v>
      </c>
      <c r="P5" s="32" t="s">
        <v>154</v>
      </c>
      <c r="Q5" s="80">
        <v>0.8</v>
      </c>
      <c r="R5" s="32" t="s">
        <v>148</v>
      </c>
      <c r="S5" s="105" t="s">
        <v>129</v>
      </c>
      <c r="T5" s="15"/>
    </row>
    <row r="6" spans="1:20" ht="11.25" x14ac:dyDescent="0.2">
      <c r="A6" s="58" t="s">
        <v>149</v>
      </c>
      <c r="B6" s="162"/>
      <c r="C6" s="69"/>
      <c r="D6" s="70"/>
      <c r="E6" s="156"/>
      <c r="F6" s="156"/>
      <c r="G6" s="77"/>
      <c r="H6" s="78"/>
      <c r="I6" s="74"/>
      <c r="J6" s="74"/>
      <c r="K6" s="147"/>
      <c r="L6" s="60"/>
      <c r="M6" s="60"/>
      <c r="N6" s="75">
        <v>0</v>
      </c>
      <c r="O6" s="67">
        <f t="shared" ref="O6:O14" si="0">L6+M6+N6</f>
        <v>0</v>
      </c>
      <c r="P6" s="32" t="s">
        <v>154</v>
      </c>
      <c r="Q6" s="81">
        <v>0.8</v>
      </c>
      <c r="R6" s="120" t="s">
        <v>148</v>
      </c>
      <c r="S6" s="105" t="s">
        <v>129</v>
      </c>
      <c r="T6" s="15"/>
    </row>
    <row r="7" spans="1:20" ht="11.25" x14ac:dyDescent="0.2">
      <c r="A7" s="58" t="s">
        <v>150</v>
      </c>
      <c r="B7" s="162"/>
      <c r="C7" s="69"/>
      <c r="D7" s="70"/>
      <c r="E7" s="156"/>
      <c r="F7" s="156"/>
      <c r="G7" s="77"/>
      <c r="H7" s="78"/>
      <c r="I7" s="74"/>
      <c r="J7" s="74"/>
      <c r="K7" s="147"/>
      <c r="L7" s="60"/>
      <c r="M7" s="60"/>
      <c r="N7" s="75">
        <v>0</v>
      </c>
      <c r="O7" s="67">
        <f t="shared" si="0"/>
        <v>0</v>
      </c>
      <c r="P7" s="32" t="s">
        <v>154</v>
      </c>
      <c r="Q7" s="82">
        <v>0.8</v>
      </c>
      <c r="R7" s="120" t="s">
        <v>148</v>
      </c>
      <c r="S7" s="105" t="s">
        <v>129</v>
      </c>
      <c r="T7" s="15"/>
    </row>
    <row r="8" spans="1:20" ht="11.25" x14ac:dyDescent="0.2">
      <c r="A8" s="58" t="s">
        <v>159</v>
      </c>
      <c r="B8" s="162"/>
      <c r="C8" s="69"/>
      <c r="D8" s="70"/>
      <c r="E8" s="156"/>
      <c r="F8" s="156"/>
      <c r="G8" s="77"/>
      <c r="H8" s="78"/>
      <c r="I8" s="74"/>
      <c r="J8" s="74"/>
      <c r="K8" s="147"/>
      <c r="L8" s="60"/>
      <c r="M8" s="60"/>
      <c r="N8" s="75">
        <v>0</v>
      </c>
      <c r="O8" s="67">
        <f t="shared" si="0"/>
        <v>0</v>
      </c>
      <c r="P8" s="32" t="s">
        <v>154</v>
      </c>
      <c r="Q8" s="81">
        <v>0.8</v>
      </c>
      <c r="R8" s="120" t="s">
        <v>148</v>
      </c>
      <c r="S8" s="105" t="s">
        <v>129</v>
      </c>
      <c r="T8" s="15"/>
    </row>
    <row r="9" spans="1:20" ht="11.25" x14ac:dyDescent="0.2">
      <c r="A9" s="58" t="s">
        <v>160</v>
      </c>
      <c r="B9" s="162"/>
      <c r="C9" s="76"/>
      <c r="D9" s="70"/>
      <c r="E9" s="155"/>
      <c r="F9" s="156"/>
      <c r="G9" s="77"/>
      <c r="H9" s="153"/>
      <c r="I9" s="154"/>
      <c r="J9" s="68"/>
      <c r="K9" s="147"/>
      <c r="L9" s="60"/>
      <c r="M9" s="60"/>
      <c r="N9" s="75">
        <v>0</v>
      </c>
      <c r="O9" s="67">
        <f t="shared" si="0"/>
        <v>0</v>
      </c>
      <c r="P9" s="32" t="s">
        <v>154</v>
      </c>
      <c r="Q9" s="82">
        <v>0.8</v>
      </c>
      <c r="R9" s="120" t="s">
        <v>148</v>
      </c>
      <c r="S9" s="105" t="s">
        <v>129</v>
      </c>
      <c r="T9" s="15"/>
    </row>
    <row r="10" spans="1:20" ht="11.25" x14ac:dyDescent="0.2">
      <c r="A10" s="58" t="s">
        <v>164</v>
      </c>
      <c r="B10" s="162"/>
      <c r="C10" s="159"/>
      <c r="D10" s="70"/>
      <c r="E10" s="155"/>
      <c r="F10" s="156"/>
      <c r="G10" s="77"/>
      <c r="H10" s="153"/>
      <c r="I10" s="73"/>
      <c r="J10" s="74"/>
      <c r="K10" s="147"/>
      <c r="L10" s="60"/>
      <c r="M10" s="60"/>
      <c r="N10" s="75">
        <v>0</v>
      </c>
      <c r="O10" s="67">
        <f t="shared" si="0"/>
        <v>0</v>
      </c>
      <c r="P10" s="32" t="s">
        <v>154</v>
      </c>
      <c r="Q10" s="81">
        <v>0.8</v>
      </c>
      <c r="R10" s="120" t="s">
        <v>148</v>
      </c>
      <c r="S10" s="105" t="s">
        <v>129</v>
      </c>
      <c r="T10" s="15"/>
    </row>
    <row r="11" spans="1:20" ht="11.25" x14ac:dyDescent="0.2">
      <c r="A11" s="61" t="s">
        <v>162</v>
      </c>
      <c r="B11" s="162"/>
      <c r="C11" s="76"/>
      <c r="D11" s="70"/>
      <c r="E11" s="155"/>
      <c r="F11" s="156"/>
      <c r="G11" s="77"/>
      <c r="H11" s="106"/>
      <c r="I11" s="73"/>
      <c r="J11" s="74"/>
      <c r="K11" s="147"/>
      <c r="L11" s="60"/>
      <c r="M11" s="60"/>
      <c r="N11" s="75">
        <v>0</v>
      </c>
      <c r="O11" s="67">
        <f t="shared" si="0"/>
        <v>0</v>
      </c>
      <c r="P11" s="32" t="s">
        <v>154</v>
      </c>
      <c r="Q11" s="81">
        <v>0.8</v>
      </c>
      <c r="R11" s="120" t="s">
        <v>148</v>
      </c>
      <c r="S11" s="105" t="s">
        <v>129</v>
      </c>
      <c r="T11" s="15"/>
    </row>
    <row r="12" spans="1:20" ht="11.25" x14ac:dyDescent="0.2">
      <c r="A12" s="58" t="s">
        <v>161</v>
      </c>
      <c r="B12" s="162"/>
      <c r="C12" s="76"/>
      <c r="D12" s="70"/>
      <c r="E12" s="155"/>
      <c r="F12" s="156"/>
      <c r="G12" s="77"/>
      <c r="H12" s="106"/>
      <c r="I12" s="73"/>
      <c r="J12" s="74"/>
      <c r="K12" s="147"/>
      <c r="L12" s="60"/>
      <c r="M12" s="60"/>
      <c r="N12" s="75">
        <v>0</v>
      </c>
      <c r="O12" s="67">
        <f t="shared" si="0"/>
        <v>0</v>
      </c>
      <c r="P12" s="32" t="s">
        <v>154</v>
      </c>
      <c r="Q12" s="81">
        <v>0.8</v>
      </c>
      <c r="R12" s="120" t="s">
        <v>148</v>
      </c>
      <c r="S12" s="105" t="s">
        <v>129</v>
      </c>
      <c r="T12" s="15"/>
    </row>
    <row r="13" spans="1:20" ht="11.25" x14ac:dyDescent="0.2">
      <c r="A13" s="58" t="s">
        <v>163</v>
      </c>
      <c r="B13" s="162"/>
      <c r="C13" s="76"/>
      <c r="D13" s="70"/>
      <c r="E13" s="155"/>
      <c r="F13" s="156"/>
      <c r="G13" s="77"/>
      <c r="H13" s="106"/>
      <c r="I13" s="73"/>
      <c r="J13" s="74"/>
      <c r="K13" s="147"/>
      <c r="L13" s="60"/>
      <c r="M13" s="60"/>
      <c r="N13" s="75">
        <v>0</v>
      </c>
      <c r="O13" s="67">
        <f t="shared" si="0"/>
        <v>0</v>
      </c>
      <c r="P13" s="32" t="s">
        <v>154</v>
      </c>
      <c r="Q13" s="82">
        <v>0.8</v>
      </c>
      <c r="R13" s="120" t="s">
        <v>148</v>
      </c>
      <c r="S13" s="105" t="s">
        <v>129</v>
      </c>
      <c r="T13" s="15"/>
    </row>
    <row r="14" spans="1:20" ht="12" thickBot="1" x14ac:dyDescent="0.25">
      <c r="A14" s="58" t="s">
        <v>165</v>
      </c>
      <c r="B14" s="162"/>
      <c r="C14" s="76"/>
      <c r="D14" s="70"/>
      <c r="E14" s="155"/>
      <c r="F14" s="156"/>
      <c r="G14" s="77"/>
      <c r="H14" s="106"/>
      <c r="I14" s="73"/>
      <c r="J14" s="74"/>
      <c r="K14" s="147"/>
      <c r="L14" s="60"/>
      <c r="M14" s="60"/>
      <c r="N14" s="75">
        <v>0</v>
      </c>
      <c r="O14" s="67">
        <f t="shared" si="0"/>
        <v>0</v>
      </c>
      <c r="P14" s="32" t="s">
        <v>154</v>
      </c>
      <c r="Q14" s="81">
        <v>0.8</v>
      </c>
      <c r="R14" s="120" t="s">
        <v>148</v>
      </c>
      <c r="S14" s="105" t="s">
        <v>129</v>
      </c>
      <c r="T14" s="15"/>
    </row>
    <row r="15" spans="1:20" ht="12" thickBot="1" x14ac:dyDescent="0.25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7"/>
      <c r="T15" s="15"/>
    </row>
    <row r="16" spans="1:20" ht="12" thickBot="1" x14ac:dyDescent="0.25">
      <c r="A16" s="201" t="s">
        <v>11</v>
      </c>
      <c r="B16" s="202"/>
      <c r="C16" s="202"/>
      <c r="D16" s="202"/>
      <c r="E16" s="202"/>
      <c r="F16" s="202"/>
      <c r="G16" s="202"/>
      <c r="H16" s="203"/>
      <c r="I16" s="107">
        <f t="shared" ref="I16:O16" si="1">SUM(I5:I14)</f>
        <v>0</v>
      </c>
      <c r="J16" s="107">
        <f t="shared" si="1"/>
        <v>0</v>
      </c>
      <c r="K16" s="108">
        <f t="shared" si="1"/>
        <v>0</v>
      </c>
      <c r="L16" s="107">
        <f t="shared" si="1"/>
        <v>0</v>
      </c>
      <c r="M16" s="108">
        <f t="shared" si="1"/>
        <v>0</v>
      </c>
      <c r="N16" s="108">
        <f t="shared" si="1"/>
        <v>0</v>
      </c>
      <c r="O16" s="109">
        <f t="shared" si="1"/>
        <v>0</v>
      </c>
      <c r="P16" s="167"/>
      <c r="Q16" s="168"/>
      <c r="R16" s="168"/>
      <c r="S16" s="169"/>
      <c r="T16" s="15"/>
    </row>
    <row r="17" spans="1:20" ht="11.25" x14ac:dyDescent="0.2">
      <c r="A17" s="66"/>
      <c r="B17" s="66"/>
      <c r="C17" s="66"/>
      <c r="D17" s="66"/>
      <c r="E17" s="66"/>
      <c r="F17" s="66"/>
      <c r="G17" s="66"/>
      <c r="H17" s="66"/>
      <c r="I17" s="65"/>
      <c r="J17" s="65"/>
      <c r="K17" s="65"/>
      <c r="L17" s="65"/>
      <c r="M17" s="65"/>
      <c r="N17" s="65"/>
      <c r="O17" s="65"/>
      <c r="T17" s="15"/>
    </row>
    <row r="18" spans="1:20" ht="11.25" x14ac:dyDescent="0.2">
      <c r="J18" s="160"/>
      <c r="M18" s="16"/>
      <c r="N18" s="16"/>
      <c r="T18" s="15"/>
    </row>
    <row r="19" spans="1:20" ht="11.25" x14ac:dyDescent="0.2">
      <c r="M19" s="38"/>
      <c r="N19" s="38"/>
      <c r="T19" s="15"/>
    </row>
    <row r="20" spans="1:20" ht="11.25" x14ac:dyDescent="0.2">
      <c r="T20" s="15"/>
    </row>
    <row r="21" spans="1:20" ht="11.25" x14ac:dyDescent="0.2">
      <c r="H21" s="161"/>
      <c r="T21" s="15"/>
    </row>
    <row r="22" spans="1:20" ht="11.25" x14ac:dyDescent="0.2">
      <c r="T22" s="15"/>
    </row>
  </sheetData>
  <mergeCells count="18">
    <mergeCell ref="A15:S15"/>
    <mergeCell ref="P16:S16"/>
    <mergeCell ref="I3:K3"/>
    <mergeCell ref="P3:P4"/>
    <mergeCell ref="H3:H4"/>
    <mergeCell ref="G3:G4"/>
    <mergeCell ref="Q3:Q4"/>
    <mergeCell ref="L3:O3"/>
    <mergeCell ref="C3:C4"/>
    <mergeCell ref="D3:D4"/>
    <mergeCell ref="A16:H16"/>
    <mergeCell ref="E3:E4"/>
    <mergeCell ref="F3:F4"/>
    <mergeCell ref="B3:B4"/>
    <mergeCell ref="A3:A4"/>
    <mergeCell ref="A1:S1"/>
    <mergeCell ref="R3:R4"/>
    <mergeCell ref="S3:S4"/>
  </mergeCells>
  <phoneticPr fontId="2" type="noConversion"/>
  <dataValidations count="2">
    <dataValidation type="list" allowBlank="1" showInputMessage="1" showErrorMessage="1" sqref="P5:P14" xr:uid="{263FC9AD-3F2D-4F42-A774-683588ED911D}">
      <formula1>tamtip</formula1>
    </dataValidation>
    <dataValidation type="list" allowBlank="1" showInputMessage="1" showErrorMessage="1" sqref="S5:S14" xr:uid="{B1BAF455-CDB1-475A-8626-24D823F81311}">
      <formula1>koltsegtipus</formula1>
    </dataValidation>
  </dataValidations>
  <pageMargins left="0.3" right="0.25" top="0.46" bottom="0.75" header="0.31" footer="0.5"/>
  <pageSetup paperSize="9" scale="85" orientation="landscape" r:id="rId1"/>
  <headerFooter alignWithMargins="0">
    <oddFooter>&amp;R&amp;"Garamond,Normál"&amp;P/&amp;N.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zoomScaleNormal="100" workbookViewId="0">
      <selection sqref="A1:S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3" width="7.42578125" style="15" bestFit="1" customWidth="1"/>
    <col min="4" max="4" width="13.140625" style="15" bestFit="1" customWidth="1"/>
    <col min="5" max="5" width="6" style="15" bestFit="1" customWidth="1"/>
    <col min="6" max="6" width="7" style="15" bestFit="1" customWidth="1"/>
    <col min="7" max="7" width="12.7109375" style="15" bestFit="1" customWidth="1"/>
    <col min="8" max="8" width="21.7109375" style="15" bestFit="1" customWidth="1"/>
    <col min="9" max="9" width="5.140625" style="15" bestFit="1" customWidth="1"/>
    <col min="10" max="10" width="4.5703125" style="15" bestFit="1" customWidth="1"/>
    <col min="11" max="11" width="3.85546875" style="15" bestFit="1" customWidth="1"/>
    <col min="12" max="12" width="7.5703125" style="15" bestFit="1" customWidth="1"/>
    <col min="13" max="13" width="7.85546875" style="15" bestFit="1" customWidth="1"/>
    <col min="14" max="14" width="6.28515625" style="15" bestFit="1" customWidth="1"/>
    <col min="15" max="15" width="7" style="15" bestFit="1" customWidth="1"/>
    <col min="16" max="16" width="11.7109375" style="15" bestFit="1" customWidth="1"/>
    <col min="17" max="17" width="4.140625" style="15" bestFit="1" customWidth="1"/>
    <col min="18" max="18" width="7.85546875" style="15" bestFit="1" customWidth="1"/>
    <col min="19" max="19" width="9" style="15" bestFit="1" customWidth="1"/>
    <col min="20" max="16384" width="9.140625" style="15"/>
  </cols>
  <sheetData>
    <row r="1" spans="1:19" ht="12.75" x14ac:dyDescent="0.2">
      <c r="A1" s="186" t="s">
        <v>56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12" thickBot="1" x14ac:dyDescent="0.25">
      <c r="G2" s="116"/>
      <c r="H2" s="116"/>
      <c r="I2" s="116"/>
      <c r="J2" s="116"/>
      <c r="K2" s="116"/>
    </row>
    <row r="3" spans="1:19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2" t="s">
        <v>25</v>
      </c>
      <c r="I3" s="192" t="s">
        <v>29</v>
      </c>
      <c r="J3" s="193"/>
      <c r="K3" s="194"/>
      <c r="L3" s="192" t="s">
        <v>30</v>
      </c>
      <c r="M3" s="193"/>
      <c r="N3" s="193"/>
      <c r="O3" s="194"/>
      <c r="P3" s="182" t="s">
        <v>63</v>
      </c>
      <c r="Q3" s="182" t="s">
        <v>22</v>
      </c>
      <c r="R3" s="175" t="s">
        <v>99</v>
      </c>
      <c r="S3" s="175" t="s">
        <v>126</v>
      </c>
    </row>
    <row r="4" spans="1:19" ht="12" thickBot="1" x14ac:dyDescent="0.25">
      <c r="A4" s="183" t="s">
        <v>7</v>
      </c>
      <c r="B4" s="183"/>
      <c r="C4" s="183"/>
      <c r="D4" s="183"/>
      <c r="E4" s="183"/>
      <c r="F4" s="183"/>
      <c r="G4" s="183"/>
      <c r="H4" s="183"/>
      <c r="I4" s="54" t="s">
        <v>8</v>
      </c>
      <c r="J4" s="55" t="s">
        <v>9</v>
      </c>
      <c r="K4" s="56" t="s">
        <v>42</v>
      </c>
      <c r="L4" s="54" t="s">
        <v>1</v>
      </c>
      <c r="M4" s="56" t="s">
        <v>2</v>
      </c>
      <c r="N4" s="56" t="s">
        <v>10</v>
      </c>
      <c r="O4" s="57" t="s">
        <v>4</v>
      </c>
      <c r="P4" s="183"/>
      <c r="Q4" s="183"/>
      <c r="R4" s="176"/>
      <c r="S4" s="176"/>
    </row>
    <row r="5" spans="1:19" s="119" customFormat="1" ht="12" thickBot="1" x14ac:dyDescent="0.25">
      <c r="A5" s="58" t="s">
        <v>151</v>
      </c>
      <c r="B5" s="139" t="s">
        <v>151</v>
      </c>
      <c r="C5" s="140" t="s">
        <v>151</v>
      </c>
      <c r="D5" s="141" t="s">
        <v>151</v>
      </c>
      <c r="E5" s="142" t="s">
        <v>151</v>
      </c>
      <c r="F5" s="142" t="s">
        <v>151</v>
      </c>
      <c r="G5" s="143" t="s">
        <v>151</v>
      </c>
      <c r="H5" s="144" t="s">
        <v>151</v>
      </c>
      <c r="I5" s="133">
        <v>0</v>
      </c>
      <c r="J5" s="134">
        <v>0</v>
      </c>
      <c r="K5" s="135">
        <v>0</v>
      </c>
      <c r="L5" s="136">
        <v>0</v>
      </c>
      <c r="M5" s="136">
        <v>0</v>
      </c>
      <c r="N5" s="136">
        <v>0</v>
      </c>
      <c r="O5" s="138">
        <f>SUM(L5:N5)</f>
        <v>0</v>
      </c>
      <c r="P5" s="32" t="s">
        <v>151</v>
      </c>
      <c r="Q5" s="79" t="s">
        <v>151</v>
      </c>
      <c r="R5" s="32" t="s">
        <v>151</v>
      </c>
      <c r="S5" s="32" t="s">
        <v>151</v>
      </c>
    </row>
    <row r="6" spans="1:19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7"/>
    </row>
    <row r="7" spans="1:19" ht="12" thickBot="1" x14ac:dyDescent="0.25">
      <c r="A7" s="204" t="s">
        <v>11</v>
      </c>
      <c r="B7" s="205"/>
      <c r="C7" s="205"/>
      <c r="D7" s="205"/>
      <c r="E7" s="205"/>
      <c r="F7" s="205"/>
      <c r="G7" s="205"/>
      <c r="H7" s="107">
        <f t="shared" ref="H7:O7" si="0">SUM(H5:H5)</f>
        <v>0</v>
      </c>
      <c r="I7" s="108">
        <f t="shared" si="0"/>
        <v>0</v>
      </c>
      <c r="J7" s="108">
        <f t="shared" si="0"/>
        <v>0</v>
      </c>
      <c r="K7" s="109">
        <f t="shared" si="0"/>
        <v>0</v>
      </c>
      <c r="L7" s="107">
        <f t="shared" si="0"/>
        <v>0</v>
      </c>
      <c r="M7" s="108">
        <f t="shared" si="0"/>
        <v>0</v>
      </c>
      <c r="N7" s="108">
        <f t="shared" si="0"/>
        <v>0</v>
      </c>
      <c r="O7" s="109">
        <f t="shared" si="0"/>
        <v>0</v>
      </c>
      <c r="P7" s="167"/>
      <c r="Q7" s="168"/>
      <c r="R7" s="168"/>
      <c r="S7" s="169"/>
    </row>
    <row r="9" spans="1:19" x14ac:dyDescent="0.2">
      <c r="B9" s="17"/>
      <c r="G9" s="38"/>
      <c r="H9" s="38"/>
      <c r="I9" s="16"/>
      <c r="J9" s="16"/>
      <c r="K9" s="16"/>
      <c r="L9" s="38"/>
      <c r="M9" s="38"/>
      <c r="N9" s="38"/>
    </row>
    <row r="10" spans="1:19" x14ac:dyDescent="0.2">
      <c r="M10" s="38"/>
      <c r="N10" s="38"/>
    </row>
    <row r="11" spans="1:19" x14ac:dyDescent="0.2">
      <c r="M11" s="16"/>
      <c r="N11" s="16"/>
    </row>
    <row r="12" spans="1:19" x14ac:dyDescent="0.2">
      <c r="M12" s="38"/>
      <c r="N12" s="38"/>
    </row>
  </sheetData>
  <mergeCells count="18">
    <mergeCell ref="A6:S6"/>
    <mergeCell ref="P7:S7"/>
    <mergeCell ref="A3:A4"/>
    <mergeCell ref="B3:B4"/>
    <mergeCell ref="C3:C4"/>
    <mergeCell ref="L3:O3"/>
    <mergeCell ref="A7:G7"/>
    <mergeCell ref="H3:H4"/>
    <mergeCell ref="P3:P4"/>
    <mergeCell ref="Q3:Q4"/>
    <mergeCell ref="E3:E4"/>
    <mergeCell ref="I3:K3"/>
    <mergeCell ref="F3:F4"/>
    <mergeCell ref="D3:D4"/>
    <mergeCell ref="G3:G4"/>
    <mergeCell ref="A1:S1"/>
    <mergeCell ref="R3:R4"/>
    <mergeCell ref="S3:S4"/>
  </mergeCells>
  <phoneticPr fontId="2" type="noConversion"/>
  <dataValidations count="2">
    <dataValidation type="list" allowBlank="1" showInputMessage="1" showErrorMessage="1" sqref="P5" xr:uid="{C3B14606-78DE-4A3E-9F05-AA997E73ED64}">
      <formula1>tamtip</formula1>
    </dataValidation>
    <dataValidation type="list" allowBlank="1" showInputMessage="1" showErrorMessage="1" sqref="S5" xr:uid="{E97B2802-D951-4B4A-A3CA-93F37A235670}">
      <formula1>koltsegtipus</formula1>
    </dataValidation>
  </dataValidations>
  <pageMargins left="0.31496062992125984" right="0.23622047244094491" top="0.59055118110236227" bottom="0.59055118110236227" header="0.51181102362204722" footer="0.51181102362204722"/>
  <pageSetup paperSize="9" scale="85" orientation="landscape" r:id="rId1"/>
  <headerFooter alignWithMargins="0">
    <oddFooter>&amp;R&amp;"Garamond,Normál"&amp;P/&amp;N.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"/>
  <sheetViews>
    <sheetView zoomScaleNormal="100" workbookViewId="0">
      <selection activeCell="A2" sqref="A2"/>
    </sheetView>
  </sheetViews>
  <sheetFormatPr defaultColWidth="5" defaultRowHeight="11.25" x14ac:dyDescent="0.2"/>
  <cols>
    <col min="1" max="1" width="6.7109375" style="15" bestFit="1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5" style="15"/>
  </cols>
  <sheetData>
    <row r="1" spans="1:22" ht="12.75" x14ac:dyDescent="0.2">
      <c r="A1" s="186" t="s">
        <v>58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2" ht="12" thickBot="1" x14ac:dyDescent="0.25">
      <c r="J2" s="116"/>
      <c r="K2" s="116"/>
      <c r="L2" s="116"/>
      <c r="M2" s="116"/>
    </row>
    <row r="3" spans="1:22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4" t="s">
        <v>52</v>
      </c>
      <c r="I3" s="185"/>
      <c r="J3" s="209" t="s">
        <v>147</v>
      </c>
      <c r="K3" s="182" t="s">
        <v>25</v>
      </c>
      <c r="L3" s="192" t="s">
        <v>29</v>
      </c>
      <c r="M3" s="193"/>
      <c r="N3" s="194"/>
      <c r="O3" s="192" t="s">
        <v>30</v>
      </c>
      <c r="P3" s="193"/>
      <c r="Q3" s="193"/>
      <c r="R3" s="194"/>
      <c r="S3" s="182" t="s">
        <v>63</v>
      </c>
      <c r="T3" s="182" t="s">
        <v>22</v>
      </c>
      <c r="U3" s="175" t="s">
        <v>99</v>
      </c>
      <c r="V3" s="175" t="s">
        <v>126</v>
      </c>
    </row>
    <row r="4" spans="1:22" ht="23.25" thickBot="1" x14ac:dyDescent="0.25">
      <c r="A4" s="183" t="s">
        <v>7</v>
      </c>
      <c r="B4" s="183"/>
      <c r="C4" s="183"/>
      <c r="D4" s="183"/>
      <c r="E4" s="183"/>
      <c r="F4" s="183"/>
      <c r="G4" s="183"/>
      <c r="H4" s="104" t="s">
        <v>18</v>
      </c>
      <c r="I4" s="104" t="s">
        <v>19</v>
      </c>
      <c r="J4" s="210"/>
      <c r="K4" s="183"/>
      <c r="L4" s="54" t="s">
        <v>8</v>
      </c>
      <c r="M4" s="55" t="s">
        <v>9</v>
      </c>
      <c r="N4" s="56" t="s">
        <v>42</v>
      </c>
      <c r="O4" s="54" t="s">
        <v>1</v>
      </c>
      <c r="P4" s="56" t="s">
        <v>2</v>
      </c>
      <c r="Q4" s="56" t="s">
        <v>10</v>
      </c>
      <c r="R4" s="57" t="s">
        <v>4</v>
      </c>
      <c r="S4" s="183"/>
      <c r="T4" s="183"/>
      <c r="U4" s="176"/>
      <c r="V4" s="176"/>
    </row>
    <row r="5" spans="1:22" s="119" customFormat="1" ht="12" thickBot="1" x14ac:dyDescent="0.25">
      <c r="A5" s="58" t="s">
        <v>151</v>
      </c>
      <c r="B5" s="128" t="s">
        <v>151</v>
      </c>
      <c r="C5" s="145" t="s">
        <v>151</v>
      </c>
      <c r="D5" s="145" t="s">
        <v>151</v>
      </c>
      <c r="E5" s="59" t="s">
        <v>151</v>
      </c>
      <c r="F5" s="59" t="s">
        <v>151</v>
      </c>
      <c r="G5" s="59" t="s">
        <v>151</v>
      </c>
      <c r="H5" s="59" t="s">
        <v>151</v>
      </c>
      <c r="I5" s="59" t="s">
        <v>151</v>
      </c>
      <c r="J5" s="59" t="s">
        <v>151</v>
      </c>
      <c r="K5" s="128" t="s">
        <v>151</v>
      </c>
      <c r="L5" s="133">
        <v>0</v>
      </c>
      <c r="M5" s="134">
        <v>0</v>
      </c>
      <c r="N5" s="135">
        <v>0</v>
      </c>
      <c r="O5" s="136">
        <v>0</v>
      </c>
      <c r="P5" s="136">
        <v>0</v>
      </c>
      <c r="Q5" s="133">
        <v>0</v>
      </c>
      <c r="R5" s="146">
        <f>SUM(O5:Q5)</f>
        <v>0</v>
      </c>
      <c r="S5" s="32" t="s">
        <v>151</v>
      </c>
      <c r="T5" s="83" t="s">
        <v>151</v>
      </c>
      <c r="U5" s="32" t="s">
        <v>151</v>
      </c>
      <c r="V5" s="32" t="s">
        <v>151</v>
      </c>
    </row>
    <row r="6" spans="1:22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</row>
    <row r="7" spans="1:22" ht="12" thickBot="1" x14ac:dyDescent="0.25">
      <c r="A7" s="206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110">
        <f t="shared" ref="L7:R7" si="0">SUM(L5:L6)</f>
        <v>0</v>
      </c>
      <c r="M7" s="110">
        <f t="shared" si="0"/>
        <v>0</v>
      </c>
      <c r="N7" s="110">
        <f t="shared" si="0"/>
        <v>0</v>
      </c>
      <c r="O7" s="107">
        <f t="shared" si="0"/>
        <v>0</v>
      </c>
      <c r="P7" s="107">
        <f t="shared" si="0"/>
        <v>0</v>
      </c>
      <c r="Q7" s="107">
        <f t="shared" si="0"/>
        <v>0</v>
      </c>
      <c r="R7" s="107">
        <f t="shared" si="0"/>
        <v>0</v>
      </c>
      <c r="S7" s="167"/>
      <c r="T7" s="168"/>
      <c r="U7" s="168"/>
      <c r="V7" s="169"/>
    </row>
    <row r="9" spans="1:22" x14ac:dyDescent="0.2">
      <c r="H9" s="16"/>
      <c r="I9" s="16"/>
      <c r="J9" s="38"/>
      <c r="L9" s="16"/>
      <c r="M9" s="16"/>
      <c r="N9" s="38"/>
      <c r="O9" s="38"/>
      <c r="P9" s="38"/>
    </row>
    <row r="10" spans="1:22" x14ac:dyDescent="0.2">
      <c r="J10" s="38"/>
      <c r="O10" s="38"/>
      <c r="P10" s="38"/>
    </row>
    <row r="11" spans="1:22" x14ac:dyDescent="0.2">
      <c r="O11" s="16"/>
      <c r="P11" s="16"/>
    </row>
    <row r="12" spans="1:22" x14ac:dyDescent="0.2">
      <c r="A12" s="39"/>
      <c r="O12" s="38"/>
      <c r="P12" s="38"/>
    </row>
  </sheetData>
  <mergeCells count="20">
    <mergeCell ref="C3:C4"/>
    <mergeCell ref="A1:V1"/>
    <mergeCell ref="U3:U4"/>
    <mergeCell ref="V3:V4"/>
    <mergeCell ref="A6:V6"/>
    <mergeCell ref="S7:V7"/>
    <mergeCell ref="D3:D4"/>
    <mergeCell ref="E3:E4"/>
    <mergeCell ref="F3:F4"/>
    <mergeCell ref="G3:G4"/>
    <mergeCell ref="A7:K7"/>
    <mergeCell ref="T3:T4"/>
    <mergeCell ref="J3:J4"/>
    <mergeCell ref="S3:S4"/>
    <mergeCell ref="H3:I3"/>
    <mergeCell ref="K3:K4"/>
    <mergeCell ref="L3:N3"/>
    <mergeCell ref="O3:R3"/>
    <mergeCell ref="A3:A4"/>
    <mergeCell ref="B3:B4"/>
  </mergeCells>
  <phoneticPr fontId="2" type="noConversion"/>
  <dataValidations count="2">
    <dataValidation type="list" allowBlank="1" showInputMessage="1" showErrorMessage="1" sqref="S5" xr:uid="{A7C4CB24-42DE-4439-A15E-6590E09E71F2}">
      <formula1>tamtip</formula1>
    </dataValidation>
    <dataValidation type="list" allowBlank="1" showInputMessage="1" showErrorMessage="1" sqref="V5" xr:uid="{514F8185-4141-449C-BBDD-BD7D2B0CC46F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"/>
  <sheetViews>
    <sheetView zoomScaleNormal="100" zoomScalePageLayoutView="115" workbookViewId="0">
      <selection sqref="A1:V1"/>
    </sheetView>
  </sheetViews>
  <sheetFormatPr defaultColWidth="9.140625" defaultRowHeight="11.25" x14ac:dyDescent="0.2"/>
  <cols>
    <col min="1" max="1" width="4.140625" style="15" bestFit="1" customWidth="1"/>
    <col min="2" max="2" width="13.85546875" style="15" bestFit="1" customWidth="1"/>
    <col min="3" max="4" width="7.42578125" style="15" bestFit="1" customWidth="1"/>
    <col min="5" max="5" width="6" style="15" bestFit="1" customWidth="1"/>
    <col min="6" max="6" width="7" style="15" bestFit="1" customWidth="1"/>
    <col min="7" max="7" width="7.140625" style="15" bestFit="1" customWidth="1"/>
    <col min="8" max="9" width="5.85546875" style="15" bestFit="1" customWidth="1"/>
    <col min="10" max="10" width="6.85546875" style="15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4.1406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186" t="s">
        <v>59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2" ht="12" thickBot="1" x14ac:dyDescent="0.25">
      <c r="J2" s="116"/>
      <c r="K2" s="116"/>
      <c r="L2" s="116"/>
      <c r="M2" s="116"/>
    </row>
    <row r="3" spans="1:22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4" t="s">
        <v>52</v>
      </c>
      <c r="I3" s="185"/>
      <c r="J3" s="209" t="s">
        <v>147</v>
      </c>
      <c r="K3" s="182" t="s">
        <v>25</v>
      </c>
      <c r="L3" s="192" t="s">
        <v>29</v>
      </c>
      <c r="M3" s="193"/>
      <c r="N3" s="194"/>
      <c r="O3" s="192" t="s">
        <v>30</v>
      </c>
      <c r="P3" s="193"/>
      <c r="Q3" s="193"/>
      <c r="R3" s="194"/>
      <c r="S3" s="182" t="s">
        <v>63</v>
      </c>
      <c r="T3" s="182" t="s">
        <v>22</v>
      </c>
      <c r="U3" s="175" t="s">
        <v>99</v>
      </c>
      <c r="V3" s="175" t="s">
        <v>126</v>
      </c>
    </row>
    <row r="4" spans="1:22" ht="23.25" thickBot="1" x14ac:dyDescent="0.25">
      <c r="A4" s="183" t="s">
        <v>7</v>
      </c>
      <c r="B4" s="183"/>
      <c r="C4" s="183"/>
      <c r="D4" s="183"/>
      <c r="E4" s="183"/>
      <c r="F4" s="183"/>
      <c r="G4" s="183"/>
      <c r="H4" s="104" t="s">
        <v>18</v>
      </c>
      <c r="I4" s="104" t="s">
        <v>19</v>
      </c>
      <c r="J4" s="210"/>
      <c r="K4" s="183"/>
      <c r="L4" s="54" t="s">
        <v>8</v>
      </c>
      <c r="M4" s="55" t="s">
        <v>9</v>
      </c>
      <c r="N4" s="56" t="s">
        <v>42</v>
      </c>
      <c r="O4" s="54" t="s">
        <v>1</v>
      </c>
      <c r="P4" s="56" t="s">
        <v>2</v>
      </c>
      <c r="Q4" s="56" t="s">
        <v>10</v>
      </c>
      <c r="R4" s="57" t="s">
        <v>4</v>
      </c>
      <c r="S4" s="183"/>
      <c r="T4" s="183"/>
      <c r="U4" s="176"/>
      <c r="V4" s="176"/>
    </row>
    <row r="5" spans="1:22" s="119" customFormat="1" ht="12" thickBot="1" x14ac:dyDescent="0.25">
      <c r="A5" s="58" t="s">
        <v>151</v>
      </c>
      <c r="B5" s="128" t="s">
        <v>151</v>
      </c>
      <c r="C5" s="145" t="s">
        <v>151</v>
      </c>
      <c r="D5" s="145" t="s">
        <v>151</v>
      </c>
      <c r="E5" s="59" t="s">
        <v>151</v>
      </c>
      <c r="F5" s="59" t="s">
        <v>151</v>
      </c>
      <c r="G5" s="59" t="s">
        <v>151</v>
      </c>
      <c r="H5" s="59" t="s">
        <v>151</v>
      </c>
      <c r="I5" s="59" t="s">
        <v>151</v>
      </c>
      <c r="J5" s="59" t="s">
        <v>151</v>
      </c>
      <c r="K5" s="128" t="s">
        <v>151</v>
      </c>
      <c r="L5" s="133">
        <v>0</v>
      </c>
      <c r="M5" s="134">
        <v>0</v>
      </c>
      <c r="N5" s="135">
        <v>0</v>
      </c>
      <c r="O5" s="136">
        <v>0</v>
      </c>
      <c r="P5" s="136">
        <v>0</v>
      </c>
      <c r="Q5" s="133">
        <v>0</v>
      </c>
      <c r="R5" s="146">
        <f>SUM(O5:Q5)</f>
        <v>0</v>
      </c>
      <c r="S5" s="32" t="s">
        <v>151</v>
      </c>
      <c r="T5" s="83" t="s">
        <v>151</v>
      </c>
      <c r="U5" s="32" t="s">
        <v>151</v>
      </c>
      <c r="V5" s="32" t="s">
        <v>151</v>
      </c>
    </row>
    <row r="6" spans="1:22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</row>
    <row r="7" spans="1:22" ht="12" thickBot="1" x14ac:dyDescent="0.25">
      <c r="A7" s="206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110">
        <f t="shared" ref="L7:R7" si="0">SUM(L5:L6)</f>
        <v>0</v>
      </c>
      <c r="M7" s="110">
        <f t="shared" si="0"/>
        <v>0</v>
      </c>
      <c r="N7" s="110">
        <f t="shared" si="0"/>
        <v>0</v>
      </c>
      <c r="O7" s="107">
        <f t="shared" si="0"/>
        <v>0</v>
      </c>
      <c r="P7" s="107">
        <f t="shared" si="0"/>
        <v>0</v>
      </c>
      <c r="Q7" s="107">
        <f t="shared" si="0"/>
        <v>0</v>
      </c>
      <c r="R7" s="107">
        <f t="shared" si="0"/>
        <v>0</v>
      </c>
      <c r="S7" s="167"/>
      <c r="T7" s="168"/>
      <c r="U7" s="168"/>
      <c r="V7" s="169"/>
    </row>
  </sheetData>
  <mergeCells count="20">
    <mergeCell ref="S3:S4"/>
    <mergeCell ref="A1:V1"/>
    <mergeCell ref="U3:U4"/>
    <mergeCell ref="V3:V4"/>
    <mergeCell ref="A6:V6"/>
    <mergeCell ref="S7:V7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T3:T4"/>
    <mergeCell ref="A7:K7"/>
    <mergeCell ref="K3:K4"/>
    <mergeCell ref="L3:N3"/>
    <mergeCell ref="O3:R3"/>
  </mergeCells>
  <dataValidations count="2">
    <dataValidation type="list" allowBlank="1" showInputMessage="1" showErrorMessage="1" sqref="S5" xr:uid="{B736FB20-66A8-41C2-928B-DFBFFDBC65DD}">
      <formula1>tamtip</formula1>
    </dataValidation>
    <dataValidation type="list" allowBlank="1" showInputMessage="1" showErrorMessage="1" sqref="V5" xr:uid="{2D67F532-5043-4A52-BC49-634EC93035B1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"/>
  <sheetViews>
    <sheetView zoomScaleNormal="100" zoomScalePageLayoutView="115" workbookViewId="0">
      <selection sqref="A1:V1"/>
    </sheetView>
  </sheetViews>
  <sheetFormatPr defaultColWidth="9.140625" defaultRowHeight="11.25" x14ac:dyDescent="0.2"/>
  <cols>
    <col min="1" max="1" width="4.85546875" style="15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186" t="s">
        <v>60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2" ht="12" thickBot="1" x14ac:dyDescent="0.25">
      <c r="J2" s="116"/>
      <c r="K2" s="116"/>
      <c r="L2" s="116"/>
      <c r="M2" s="116"/>
    </row>
    <row r="3" spans="1:22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4" t="s">
        <v>52</v>
      </c>
      <c r="I3" s="185"/>
      <c r="J3" s="209" t="s">
        <v>147</v>
      </c>
      <c r="K3" s="182" t="s">
        <v>25</v>
      </c>
      <c r="L3" s="192" t="s">
        <v>29</v>
      </c>
      <c r="M3" s="193"/>
      <c r="N3" s="194"/>
      <c r="O3" s="192" t="s">
        <v>30</v>
      </c>
      <c r="P3" s="193"/>
      <c r="Q3" s="193"/>
      <c r="R3" s="194"/>
      <c r="S3" s="182" t="s">
        <v>63</v>
      </c>
      <c r="T3" s="182" t="s">
        <v>22</v>
      </c>
      <c r="U3" s="175" t="s">
        <v>99</v>
      </c>
      <c r="V3" s="175" t="s">
        <v>126</v>
      </c>
    </row>
    <row r="4" spans="1:22" ht="23.25" thickBot="1" x14ac:dyDescent="0.25">
      <c r="A4" s="183" t="s">
        <v>7</v>
      </c>
      <c r="B4" s="183"/>
      <c r="C4" s="183"/>
      <c r="D4" s="183"/>
      <c r="E4" s="183"/>
      <c r="F4" s="183"/>
      <c r="G4" s="183"/>
      <c r="H4" s="104" t="s">
        <v>18</v>
      </c>
      <c r="I4" s="104" t="s">
        <v>19</v>
      </c>
      <c r="J4" s="210"/>
      <c r="K4" s="183"/>
      <c r="L4" s="54" t="s">
        <v>8</v>
      </c>
      <c r="M4" s="55" t="s">
        <v>9</v>
      </c>
      <c r="N4" s="56" t="s">
        <v>42</v>
      </c>
      <c r="O4" s="54" t="s">
        <v>1</v>
      </c>
      <c r="P4" s="56" t="s">
        <v>2</v>
      </c>
      <c r="Q4" s="56" t="s">
        <v>10</v>
      </c>
      <c r="R4" s="57" t="s">
        <v>4</v>
      </c>
      <c r="S4" s="183"/>
      <c r="T4" s="183"/>
      <c r="U4" s="176"/>
      <c r="V4" s="176"/>
    </row>
    <row r="5" spans="1:22" s="119" customFormat="1" ht="12" thickBot="1" x14ac:dyDescent="0.25">
      <c r="A5" s="58" t="s">
        <v>151</v>
      </c>
      <c r="B5" s="128" t="s">
        <v>151</v>
      </c>
      <c r="C5" s="145" t="s">
        <v>151</v>
      </c>
      <c r="D5" s="145" t="s">
        <v>151</v>
      </c>
      <c r="E5" s="59" t="s">
        <v>151</v>
      </c>
      <c r="F5" s="59" t="s">
        <v>151</v>
      </c>
      <c r="G5" s="59" t="s">
        <v>151</v>
      </c>
      <c r="H5" s="59" t="s">
        <v>151</v>
      </c>
      <c r="I5" s="59" t="s">
        <v>151</v>
      </c>
      <c r="J5" s="59" t="s">
        <v>151</v>
      </c>
      <c r="K5" s="128" t="s">
        <v>151</v>
      </c>
      <c r="L5" s="133">
        <v>0</v>
      </c>
      <c r="M5" s="134">
        <v>0</v>
      </c>
      <c r="N5" s="135">
        <v>0</v>
      </c>
      <c r="O5" s="136">
        <v>0</v>
      </c>
      <c r="P5" s="136">
        <v>0</v>
      </c>
      <c r="Q5" s="133">
        <v>0</v>
      </c>
      <c r="R5" s="146">
        <f>SUM(O5:Q5)</f>
        <v>0</v>
      </c>
      <c r="S5" s="32" t="s">
        <v>151</v>
      </c>
      <c r="T5" s="83" t="s">
        <v>151</v>
      </c>
      <c r="U5" s="32" t="s">
        <v>151</v>
      </c>
      <c r="V5" s="32" t="s">
        <v>151</v>
      </c>
    </row>
    <row r="6" spans="1:22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</row>
    <row r="7" spans="1:22" ht="12" thickBot="1" x14ac:dyDescent="0.25">
      <c r="A7" s="206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110">
        <f t="shared" ref="L7:R7" si="0">SUM(L5:L6)</f>
        <v>0</v>
      </c>
      <c r="M7" s="110">
        <f t="shared" si="0"/>
        <v>0</v>
      </c>
      <c r="N7" s="110">
        <f t="shared" si="0"/>
        <v>0</v>
      </c>
      <c r="O7" s="107">
        <f t="shared" si="0"/>
        <v>0</v>
      </c>
      <c r="P7" s="107">
        <f t="shared" si="0"/>
        <v>0</v>
      </c>
      <c r="Q7" s="107">
        <f t="shared" si="0"/>
        <v>0</v>
      </c>
      <c r="R7" s="107">
        <f t="shared" si="0"/>
        <v>0</v>
      </c>
      <c r="S7" s="167"/>
      <c r="T7" s="168"/>
      <c r="U7" s="168"/>
      <c r="V7" s="169"/>
    </row>
    <row r="9" spans="1:22" x14ac:dyDescent="0.2">
      <c r="J9" s="38"/>
      <c r="O9" s="38"/>
      <c r="P9" s="38"/>
    </row>
    <row r="10" spans="1:22" x14ac:dyDescent="0.2">
      <c r="O10" s="16"/>
      <c r="P10" s="16"/>
    </row>
  </sheetData>
  <mergeCells count="20">
    <mergeCell ref="A6:V6"/>
    <mergeCell ref="S7:V7"/>
    <mergeCell ref="A7:K7"/>
    <mergeCell ref="K3:K4"/>
    <mergeCell ref="L3:N3"/>
    <mergeCell ref="O3:R3"/>
    <mergeCell ref="S3:S4"/>
    <mergeCell ref="T3:T4"/>
    <mergeCell ref="F3:F4"/>
    <mergeCell ref="G3:G4"/>
    <mergeCell ref="H3:I3"/>
    <mergeCell ref="J3:J4"/>
    <mergeCell ref="A1:V1"/>
    <mergeCell ref="U3:U4"/>
    <mergeCell ref="V3:V4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S5" xr:uid="{CEE0EAD1-0BD9-46EA-B538-1BAD16AF6FD8}">
      <formula1>tamtip</formula1>
    </dataValidation>
    <dataValidation type="list" allowBlank="1" showInputMessage="1" showErrorMessage="1" sqref="V5" xr:uid="{315D0055-FC02-41E5-B9D5-BA66CB2EEF8A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"/>
  <sheetViews>
    <sheetView zoomScaleNormal="100" workbookViewId="0">
      <selection sqref="A1:V1"/>
    </sheetView>
  </sheetViews>
  <sheetFormatPr defaultColWidth="9.140625" defaultRowHeight="11.25" x14ac:dyDescent="0.2"/>
  <cols>
    <col min="1" max="1" width="4.5703125" style="15" customWidth="1"/>
    <col min="2" max="2" width="25.5703125" style="15" bestFit="1" customWidth="1"/>
    <col min="3" max="3" width="7.42578125" style="15" bestFit="1" customWidth="1"/>
    <col min="4" max="4" width="20.140625" style="15" bestFit="1" customWidth="1"/>
    <col min="5" max="5" width="9.42578125" style="15" bestFit="1" customWidth="1"/>
    <col min="6" max="6" width="12" style="15" bestFit="1" customWidth="1"/>
    <col min="7" max="7" width="19.5703125" style="15" bestFit="1" customWidth="1"/>
    <col min="8" max="9" width="5.85546875" style="15" bestFit="1" customWidth="1"/>
    <col min="10" max="10" width="15" style="15" bestFit="1" customWidth="1"/>
    <col min="11" max="11" width="21.7109375" style="15" bestFit="1" customWidth="1"/>
    <col min="12" max="12" width="5.140625" style="15" bestFit="1" customWidth="1"/>
    <col min="13" max="13" width="4.5703125" style="15" bestFit="1" customWidth="1"/>
    <col min="14" max="14" width="3.85546875" style="15" bestFit="1" customWidth="1"/>
    <col min="15" max="15" width="7.5703125" style="15" bestFit="1" customWidth="1"/>
    <col min="16" max="16" width="7.85546875" style="15" bestFit="1" customWidth="1"/>
    <col min="17" max="17" width="6.28515625" style="15" bestFit="1" customWidth="1"/>
    <col min="18" max="18" width="7" style="15" bestFit="1" customWidth="1"/>
    <col min="19" max="19" width="11.7109375" style="15" bestFit="1" customWidth="1"/>
    <col min="20" max="20" width="6.5703125" style="15" bestFit="1" customWidth="1"/>
    <col min="21" max="21" width="7.85546875" style="15" bestFit="1" customWidth="1"/>
    <col min="22" max="22" width="9" style="15" bestFit="1" customWidth="1"/>
    <col min="23" max="16384" width="9.140625" style="15"/>
  </cols>
  <sheetData>
    <row r="1" spans="1:22" ht="12.75" x14ac:dyDescent="0.2">
      <c r="A1" s="186" t="s">
        <v>61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2" ht="12" thickBot="1" x14ac:dyDescent="0.25">
      <c r="J2" s="116"/>
      <c r="K2" s="116"/>
      <c r="L2" s="116"/>
      <c r="M2" s="116"/>
    </row>
    <row r="3" spans="1:22" x14ac:dyDescent="0.2">
      <c r="A3" s="182" t="s">
        <v>15</v>
      </c>
      <c r="B3" s="182" t="s">
        <v>26</v>
      </c>
      <c r="C3" s="182" t="s">
        <v>27</v>
      </c>
      <c r="D3" s="182" t="s">
        <v>23</v>
      </c>
      <c r="E3" s="182" t="s">
        <v>24</v>
      </c>
      <c r="F3" s="182" t="s">
        <v>16</v>
      </c>
      <c r="G3" s="182" t="s">
        <v>28</v>
      </c>
      <c r="H3" s="184" t="s">
        <v>52</v>
      </c>
      <c r="I3" s="185"/>
      <c r="J3" s="209" t="s">
        <v>147</v>
      </c>
      <c r="K3" s="182" t="s">
        <v>25</v>
      </c>
      <c r="L3" s="192" t="s">
        <v>29</v>
      </c>
      <c r="M3" s="193"/>
      <c r="N3" s="194"/>
      <c r="O3" s="192" t="s">
        <v>30</v>
      </c>
      <c r="P3" s="193"/>
      <c r="Q3" s="193"/>
      <c r="R3" s="194"/>
      <c r="S3" s="182" t="s">
        <v>63</v>
      </c>
      <c r="T3" s="182" t="s">
        <v>22</v>
      </c>
      <c r="U3" s="175" t="s">
        <v>99</v>
      </c>
      <c r="V3" s="175" t="s">
        <v>126</v>
      </c>
    </row>
    <row r="4" spans="1:22" ht="23.25" thickBot="1" x14ac:dyDescent="0.25">
      <c r="A4" s="183" t="s">
        <v>7</v>
      </c>
      <c r="B4" s="183"/>
      <c r="C4" s="183"/>
      <c r="D4" s="183"/>
      <c r="E4" s="183"/>
      <c r="F4" s="183"/>
      <c r="G4" s="183"/>
      <c r="H4" s="104" t="s">
        <v>18</v>
      </c>
      <c r="I4" s="104" t="s">
        <v>19</v>
      </c>
      <c r="J4" s="210"/>
      <c r="K4" s="183"/>
      <c r="L4" s="54" t="s">
        <v>8</v>
      </c>
      <c r="M4" s="55" t="s">
        <v>9</v>
      </c>
      <c r="N4" s="56" t="s">
        <v>42</v>
      </c>
      <c r="O4" s="54" t="s">
        <v>1</v>
      </c>
      <c r="P4" s="56" t="s">
        <v>2</v>
      </c>
      <c r="Q4" s="56" t="s">
        <v>10</v>
      </c>
      <c r="R4" s="57" t="s">
        <v>4</v>
      </c>
      <c r="S4" s="183"/>
      <c r="T4" s="183"/>
      <c r="U4" s="176"/>
      <c r="V4" s="176"/>
    </row>
    <row r="5" spans="1:22" s="119" customFormat="1" ht="12" thickBot="1" x14ac:dyDescent="0.25">
      <c r="A5" s="58" t="s">
        <v>151</v>
      </c>
      <c r="B5" s="128" t="s">
        <v>151</v>
      </c>
      <c r="C5" s="145" t="s">
        <v>151</v>
      </c>
      <c r="D5" s="145" t="s">
        <v>151</v>
      </c>
      <c r="E5" s="59" t="s">
        <v>151</v>
      </c>
      <c r="F5" s="59" t="s">
        <v>151</v>
      </c>
      <c r="G5" s="59" t="s">
        <v>151</v>
      </c>
      <c r="H5" s="59" t="s">
        <v>151</v>
      </c>
      <c r="I5" s="59" t="s">
        <v>151</v>
      </c>
      <c r="J5" s="59" t="s">
        <v>151</v>
      </c>
      <c r="K5" s="128" t="s">
        <v>151</v>
      </c>
      <c r="L5" s="133">
        <v>0</v>
      </c>
      <c r="M5" s="134">
        <v>0</v>
      </c>
      <c r="N5" s="135">
        <v>0</v>
      </c>
      <c r="O5" s="136">
        <v>0</v>
      </c>
      <c r="P5" s="136">
        <v>0</v>
      </c>
      <c r="Q5" s="133">
        <v>0</v>
      </c>
      <c r="R5" s="146">
        <f>SUM(O5:Q5)</f>
        <v>0</v>
      </c>
      <c r="S5" s="32" t="s">
        <v>151</v>
      </c>
      <c r="T5" s="83" t="s">
        <v>151</v>
      </c>
      <c r="U5" s="32" t="s">
        <v>151</v>
      </c>
      <c r="V5" s="32" t="s">
        <v>151</v>
      </c>
    </row>
    <row r="6" spans="1:22" ht="12" thickBot="1" x14ac:dyDescent="0.25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7"/>
    </row>
    <row r="7" spans="1:22" ht="12" thickBot="1" x14ac:dyDescent="0.25">
      <c r="A7" s="206" t="s">
        <v>4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110">
        <f t="shared" ref="L7:R7" si="0">SUM(L5:L6)</f>
        <v>0</v>
      </c>
      <c r="M7" s="110">
        <f t="shared" si="0"/>
        <v>0</v>
      </c>
      <c r="N7" s="110">
        <f t="shared" si="0"/>
        <v>0</v>
      </c>
      <c r="O7" s="107">
        <f t="shared" si="0"/>
        <v>0</v>
      </c>
      <c r="P7" s="107">
        <f t="shared" si="0"/>
        <v>0</v>
      </c>
      <c r="Q7" s="107">
        <f t="shared" si="0"/>
        <v>0</v>
      </c>
      <c r="R7" s="107">
        <f t="shared" si="0"/>
        <v>0</v>
      </c>
      <c r="S7" s="167"/>
      <c r="T7" s="168"/>
      <c r="U7" s="168"/>
      <c r="V7" s="169"/>
    </row>
  </sheetData>
  <mergeCells count="20">
    <mergeCell ref="S3:S4"/>
    <mergeCell ref="A1:V1"/>
    <mergeCell ref="U3:U4"/>
    <mergeCell ref="V3:V4"/>
    <mergeCell ref="A6:V6"/>
    <mergeCell ref="S7:V7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T3:T4"/>
    <mergeCell ref="A7:K7"/>
    <mergeCell ref="K3:K4"/>
    <mergeCell ref="L3:N3"/>
    <mergeCell ref="O3:R3"/>
  </mergeCells>
  <dataValidations count="1">
    <dataValidation type="list" allowBlank="1" showInputMessage="1" showErrorMessage="1" sqref="V5" xr:uid="{355D2241-35AA-4271-A5F4-DE547A8BDA7C}">
      <formula1>koltsegtipus</formula1>
    </dataValidation>
  </dataValidations>
  <pageMargins left="0.25" right="0.25" top="0.75" bottom="0.75" header="0.3" footer="0.3"/>
  <pageSetup paperSize="9" scale="76" orientation="landscape" r:id="rId1"/>
  <headerFooter alignWithMargins="0">
    <oddFooter>&amp;R&amp;"Garamond,Normál"&amp;P/&amp;N. oldal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'Támogatás típusa'!$A$4:$A$14</xm:f>
          </x14:formula1>
          <xm:sqref>S5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Alapadatok</vt:lpstr>
      <vt:lpstr>(54-56) személyi+járulék</vt:lpstr>
      <vt:lpstr>(51) anyagköltség </vt:lpstr>
      <vt:lpstr>(52) igénybe vett szolg</vt:lpstr>
      <vt:lpstr>(53) egyéb szolgáltatások</vt:lpstr>
      <vt:lpstr>(11) immat jav beszerz</vt:lpstr>
      <vt:lpstr>(13) műszaki berendezések</vt:lpstr>
      <vt:lpstr>(14) egyéb berendezések</vt:lpstr>
      <vt:lpstr>(16) beruházás,felújítás</vt:lpstr>
      <vt:lpstr>tám. típus összesítő</vt:lpstr>
      <vt:lpstr>támogatás típusai</vt:lpstr>
      <vt:lpstr>Támogatás típusa</vt:lpstr>
      <vt:lpstr>koltsegtipus</vt:lpstr>
      <vt:lpstr>'támogatás típusai'!Nyomtatási_terület</vt:lpstr>
      <vt:lpstr>tamtip</vt:lpstr>
    </vt:vector>
  </TitlesOfParts>
  <Company>Nemzeti Kutatási és Technológiai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fuhrerzs</dc:creator>
  <cp:lastModifiedBy>Zsolt Bosnyák</cp:lastModifiedBy>
  <cp:lastPrinted>2021-04-27T10:22:32Z</cp:lastPrinted>
  <dcterms:created xsi:type="dcterms:W3CDTF">2007-11-15T15:03:49Z</dcterms:created>
  <dcterms:modified xsi:type="dcterms:W3CDTF">2025-05-07T09:11:15Z</dcterms:modified>
</cp:coreProperties>
</file>