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media/image30.jpg" ContentType="image/png"/>
  <Override PartName="/xl/media/image31.jpg" ContentType="image/png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2a2d6ada7eb2db83/GripZ/Brand stuff/Latest order forms/"/>
    </mc:Choice>
  </mc:AlternateContent>
  <xr:revisionPtr revIDLastSave="66" documentId="13_ncr:1_{B9634195-7D7B-420A-9A32-F0C5BF4DAF43}" xr6:coauthVersionLast="47" xr6:coauthVersionMax="47" xr10:uidLastSave="{0DF456A1-7C96-4076-86AB-98BD19DBCCCC}"/>
  <bookViews>
    <workbookView xWindow="-108" yWindow="-108" windowWidth="23256" windowHeight="12456" activeTab="2" xr2:uid="{00000000-000D-0000-FFFF-FFFF00000000}"/>
  </bookViews>
  <sheets>
    <sheet name="Fibreglass Volumes" sheetId="9" r:id="rId1"/>
    <sheet name="PE Holds" sheetId="10" r:id="rId2"/>
    <sheet name="Order Summary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1" i="9" l="1"/>
  <c r="U302" i="10"/>
  <c r="E351" i="9" l="1"/>
  <c r="E345" i="9"/>
  <c r="E315" i="9" l="1"/>
  <c r="E337" i="9"/>
  <c r="U327" i="10"/>
  <c r="U322" i="10"/>
  <c r="V322" i="10" s="1"/>
  <c r="U317" i="10"/>
  <c r="W317" i="10" s="1"/>
  <c r="V312" i="10"/>
  <c r="U312" i="10"/>
  <c r="V307" i="10"/>
  <c r="U307" i="10"/>
  <c r="V302" i="10"/>
  <c r="W302" i="10"/>
  <c r="T1" i="10"/>
  <c r="S1" i="10"/>
  <c r="R1" i="10"/>
  <c r="Q1" i="10"/>
  <c r="P1" i="10"/>
  <c r="O1" i="10"/>
  <c r="N1" i="10"/>
  <c r="M1" i="10"/>
  <c r="L1" i="10"/>
  <c r="K1" i="10"/>
  <c r="J1" i="10"/>
  <c r="I1" i="10"/>
  <c r="H1" i="10"/>
  <c r="G1" i="10"/>
  <c r="F1" i="10"/>
  <c r="W322" i="10"/>
  <c r="W312" i="10"/>
  <c r="W307" i="10"/>
  <c r="U351" i="9"/>
  <c r="U345" i="9"/>
  <c r="U337" i="9"/>
  <c r="U329" i="9"/>
  <c r="U315" i="9"/>
  <c r="T1" i="9"/>
  <c r="R1" i="9"/>
  <c r="Q1" i="9"/>
  <c r="P1" i="9"/>
  <c r="O1" i="9"/>
  <c r="N1" i="9"/>
  <c r="M1" i="9"/>
  <c r="L1" i="9"/>
  <c r="K1" i="9"/>
  <c r="J1" i="9"/>
  <c r="I1" i="9"/>
  <c r="H1" i="9"/>
  <c r="G1" i="9"/>
  <c r="F1" i="9"/>
  <c r="V350" i="9"/>
  <c r="W350" i="9"/>
  <c r="V353" i="9"/>
  <c r="W353" i="9" s="1"/>
  <c r="V347" i="9"/>
  <c r="W347" i="9" s="1"/>
  <c r="V345" i="9"/>
  <c r="V339" i="9"/>
  <c r="V336" i="9"/>
  <c r="W336" i="9" s="1"/>
  <c r="V331" i="9"/>
  <c r="W331" i="9" s="1"/>
  <c r="V329" i="9"/>
  <c r="V328" i="9"/>
  <c r="W328" i="9" s="1"/>
  <c r="V324" i="9"/>
  <c r="W324" i="9" s="1"/>
  <c r="U322" i="9"/>
  <c r="V322" i="9" s="1"/>
  <c r="V321" i="9"/>
  <c r="V317" i="9"/>
  <c r="W317" i="9" s="1"/>
  <c r="V315" i="9"/>
  <c r="V356" i="9"/>
  <c r="W356" i="9" s="1"/>
  <c r="V355" i="9"/>
  <c r="W355" i="9" s="1"/>
  <c r="V354" i="9"/>
  <c r="W354" i="9" s="1"/>
  <c r="V349" i="9"/>
  <c r="W349" i="9" s="1"/>
  <c r="V348" i="9"/>
  <c r="W348" i="9" s="1"/>
  <c r="V344" i="9"/>
  <c r="W344" i="9" s="1"/>
  <c r="V343" i="9"/>
  <c r="W343" i="9" s="1"/>
  <c r="V342" i="9"/>
  <c r="W342" i="9" s="1"/>
  <c r="V341" i="9"/>
  <c r="W341" i="9" s="1"/>
  <c r="V340" i="9"/>
  <c r="W340" i="9" s="1"/>
  <c r="V335" i="9"/>
  <c r="W335" i="9" s="1"/>
  <c r="V334" i="9"/>
  <c r="W334" i="9" s="1"/>
  <c r="V333" i="9"/>
  <c r="W333" i="9" s="1"/>
  <c r="V332" i="9"/>
  <c r="W332" i="9" s="1"/>
  <c r="E329" i="9"/>
  <c r="E322" i="9"/>
  <c r="V327" i="9"/>
  <c r="W327" i="9" s="1"/>
  <c r="V326" i="9"/>
  <c r="W326" i="9" s="1"/>
  <c r="V325" i="9"/>
  <c r="W325" i="9" s="1"/>
  <c r="V317" i="10" l="1"/>
  <c r="W337" i="9"/>
  <c r="V351" i="9"/>
  <c r="V327" i="10"/>
  <c r="W327" i="10"/>
  <c r="W339" i="9"/>
  <c r="V337" i="9"/>
  <c r="W351" i="9"/>
  <c r="W345" i="9"/>
  <c r="W329" i="9"/>
  <c r="W322" i="9"/>
  <c r="W315" i="9" l="1"/>
  <c r="W321" i="9"/>
  <c r="V320" i="9"/>
  <c r="W320" i="9" s="1"/>
  <c r="V319" i="9"/>
  <c r="W319" i="9" s="1"/>
  <c r="V318" i="9"/>
  <c r="W318" i="9" s="1"/>
  <c r="E26" i="9" l="1"/>
  <c r="E31" i="9"/>
  <c r="E36" i="9"/>
  <c r="E42" i="9"/>
  <c r="E72" i="9"/>
  <c r="E78" i="9"/>
  <c r="E84" i="9"/>
  <c r="E90" i="9"/>
  <c r="E140" i="9"/>
  <c r="E146" i="9"/>
  <c r="E151" i="9"/>
  <c r="E158" i="9"/>
  <c r="E164" i="9"/>
  <c r="E169" i="9"/>
  <c r="E174" i="9"/>
  <c r="E211" i="9"/>
  <c r="E216" i="9"/>
  <c r="E222" i="9"/>
  <c r="E228" i="9"/>
  <c r="E245" i="9"/>
  <c r="E251" i="9"/>
  <c r="E266" i="9"/>
  <c r="E272" i="9"/>
  <c r="E290" i="9"/>
  <c r="E295" i="9"/>
  <c r="E307" i="9" l="1"/>
  <c r="U286" i="10" l="1"/>
  <c r="V286" i="10" s="1"/>
  <c r="U261" i="10"/>
  <c r="V261" i="10" s="1"/>
  <c r="U256" i="10"/>
  <c r="V256" i="10" s="1"/>
  <c r="U296" i="10" l="1"/>
  <c r="U291" i="10"/>
  <c r="W291" i="10" s="1"/>
  <c r="W286" i="10"/>
  <c r="U281" i="10"/>
  <c r="W281" i="10" s="1"/>
  <c r="U276" i="10"/>
  <c r="W276" i="10" s="1"/>
  <c r="U271" i="10"/>
  <c r="W271" i="10" s="1"/>
  <c r="U266" i="10"/>
  <c r="W266" i="10" s="1"/>
  <c r="W261" i="10"/>
  <c r="W256" i="10"/>
  <c r="W296" i="10" l="1"/>
  <c r="V296" i="10"/>
  <c r="V291" i="10"/>
  <c r="V281" i="10"/>
  <c r="V276" i="10"/>
  <c r="V271" i="10"/>
  <c r="V266" i="10"/>
  <c r="U250" i="10" l="1"/>
  <c r="W250" i="10" s="1"/>
  <c r="U245" i="10"/>
  <c r="W245" i="10" s="1"/>
  <c r="U240" i="10"/>
  <c r="W240" i="10" s="1"/>
  <c r="U235" i="10"/>
  <c r="W235" i="10" s="1"/>
  <c r="U230" i="10"/>
  <c r="W230" i="10" s="1"/>
  <c r="U225" i="10"/>
  <c r="V225" i="10" s="1"/>
  <c r="U220" i="10"/>
  <c r="W220" i="10" s="1"/>
  <c r="U215" i="10"/>
  <c r="V215" i="10" s="1"/>
  <c r="U210" i="10"/>
  <c r="W210" i="10" s="1"/>
  <c r="U204" i="10"/>
  <c r="V204" i="10" s="1"/>
  <c r="U199" i="10"/>
  <c r="V199" i="10" s="1"/>
  <c r="U194" i="10"/>
  <c r="W194" i="10" s="1"/>
  <c r="U189" i="10"/>
  <c r="W189" i="10" s="1"/>
  <c r="U184" i="10"/>
  <c r="W184" i="10" s="1"/>
  <c r="U179" i="10"/>
  <c r="W179" i="10" s="1"/>
  <c r="U173" i="10"/>
  <c r="V173" i="10" s="1"/>
  <c r="U167" i="10"/>
  <c r="W167" i="10" s="1"/>
  <c r="U162" i="10"/>
  <c r="W162" i="10" s="1"/>
  <c r="U157" i="10"/>
  <c r="W157" i="10" s="1"/>
  <c r="U151" i="10"/>
  <c r="W151" i="10" s="1"/>
  <c r="U146" i="10"/>
  <c r="V146" i="10" s="1"/>
  <c r="U141" i="10"/>
  <c r="W141" i="10" s="1"/>
  <c r="U136" i="10"/>
  <c r="W136" i="10" s="1"/>
  <c r="U131" i="10"/>
  <c r="W131" i="10" s="1"/>
  <c r="U126" i="10"/>
  <c r="W126" i="10" s="1"/>
  <c r="U120" i="10"/>
  <c r="W120" i="10" s="1"/>
  <c r="U115" i="10"/>
  <c r="W115" i="10" s="1"/>
  <c r="U110" i="10"/>
  <c r="W110" i="10" s="1"/>
  <c r="U105" i="10"/>
  <c r="W105" i="10" s="1"/>
  <c r="U99" i="10"/>
  <c r="W99" i="10" s="1"/>
  <c r="U94" i="10"/>
  <c r="W94" i="10" s="1"/>
  <c r="U89" i="10"/>
  <c r="W89" i="10" s="1"/>
  <c r="U84" i="10"/>
  <c r="W84" i="10" s="1"/>
  <c r="U79" i="10"/>
  <c r="W79" i="10" s="1"/>
  <c r="U74" i="10"/>
  <c r="V74" i="10" s="1"/>
  <c r="U68" i="10"/>
  <c r="W68" i="10" s="1"/>
  <c r="U63" i="10"/>
  <c r="W63" i="10" s="1"/>
  <c r="U58" i="10"/>
  <c r="W58" i="10" s="1"/>
  <c r="U52" i="10"/>
  <c r="W52" i="10" s="1"/>
  <c r="U47" i="10"/>
  <c r="W47" i="10" s="1"/>
  <c r="U42" i="10"/>
  <c r="W42" i="10" s="1"/>
  <c r="U37" i="10"/>
  <c r="W37" i="10" s="1"/>
  <c r="U32" i="10"/>
  <c r="W32" i="10" s="1"/>
  <c r="U27" i="10"/>
  <c r="W27" i="10" s="1"/>
  <c r="U22" i="10"/>
  <c r="W22" i="10" s="1"/>
  <c r="U16" i="10"/>
  <c r="W16" i="10" s="1"/>
  <c r="U11" i="10"/>
  <c r="V11" i="10" s="1"/>
  <c r="U6" i="10"/>
  <c r="X2" i="10" s="1"/>
  <c r="W6" i="10" l="1"/>
  <c r="W225" i="10"/>
  <c r="W215" i="10"/>
  <c r="V245" i="10"/>
  <c r="V189" i="10"/>
  <c r="V235" i="10"/>
  <c r="V131" i="10"/>
  <c r="W204" i="10"/>
  <c r="V151" i="10"/>
  <c r="V42" i="10"/>
  <c r="V79" i="10"/>
  <c r="W74" i="10"/>
  <c r="V110" i="10"/>
  <c r="V167" i="10"/>
  <c r="V115" i="10"/>
  <c r="V63" i="10"/>
  <c r="W11" i="10"/>
  <c r="V157" i="10"/>
  <c r="V179" i="10"/>
  <c r="V194" i="10"/>
  <c r="V27" i="10"/>
  <c r="V52" i="10"/>
  <c r="V105" i="10"/>
  <c r="V126" i="10"/>
  <c r="V141" i="10"/>
  <c r="V210" i="10"/>
  <c r="V220" i="10"/>
  <c r="V230" i="10"/>
  <c r="V240" i="10"/>
  <c r="V250" i="10"/>
  <c r="V99" i="10"/>
  <c r="V16" i="10"/>
  <c r="V37" i="10"/>
  <c r="V89" i="10"/>
  <c r="W199" i="10"/>
  <c r="V32" i="10"/>
  <c r="V94" i="10"/>
  <c r="V184" i="10"/>
  <c r="V22" i="10"/>
  <c r="V58" i="10"/>
  <c r="V84" i="10"/>
  <c r="V120" i="10"/>
  <c r="V136" i="10"/>
  <c r="W146" i="10"/>
  <c r="V162" i="10"/>
  <c r="W173" i="10"/>
  <c r="V68" i="10"/>
  <c r="V47" i="10"/>
  <c r="J32" i="3"/>
  <c r="V6" i="10"/>
  <c r="X1" i="10" l="1"/>
  <c r="X3" i="10"/>
  <c r="J33" i="3" s="1"/>
  <c r="J36" i="3" s="1"/>
  <c r="J38" i="3" s="1"/>
  <c r="V246" i="9"/>
  <c r="W246" i="9" s="1"/>
  <c r="U245" i="9"/>
  <c r="V245" i="9" s="1"/>
  <c r="V206" i="9"/>
  <c r="U307" i="9"/>
  <c r="V307" i="9" s="1"/>
  <c r="W245" i="9" l="1"/>
  <c r="W307" i="9"/>
  <c r="V313" i="9"/>
  <c r="W313" i="9" s="1"/>
  <c r="V312" i="9"/>
  <c r="V311" i="9"/>
  <c r="W311" i="9" s="1"/>
  <c r="V310" i="9"/>
  <c r="W310" i="9" s="1"/>
  <c r="V309" i="9"/>
  <c r="W309" i="9" s="1"/>
  <c r="V308" i="9"/>
  <c r="W308" i="9" s="1"/>
  <c r="V306" i="9"/>
  <c r="W306" i="9" s="1"/>
  <c r="V305" i="9"/>
  <c r="W305" i="9" s="1"/>
  <c r="V304" i="9"/>
  <c r="W304" i="9" s="1"/>
  <c r="V303" i="9"/>
  <c r="W303" i="9" s="1"/>
  <c r="V302" i="9"/>
  <c r="W302" i="9" s="1"/>
  <c r="V301" i="9"/>
  <c r="W301" i="9" s="1"/>
  <c r="U300" i="9"/>
  <c r="V298" i="9"/>
  <c r="W298" i="9" s="1"/>
  <c r="V297" i="9"/>
  <c r="W297" i="9" s="1"/>
  <c r="V296" i="9"/>
  <c r="W296" i="9" s="1"/>
  <c r="U295" i="9"/>
  <c r="V293" i="9"/>
  <c r="W293" i="9" s="1"/>
  <c r="V292" i="9"/>
  <c r="W292" i="9" s="1"/>
  <c r="V291" i="9"/>
  <c r="W291" i="9" s="1"/>
  <c r="U290" i="9"/>
  <c r="V290" i="9" s="1"/>
  <c r="V289" i="9"/>
  <c r="W289" i="9" s="1"/>
  <c r="V288" i="9"/>
  <c r="W288" i="9" s="1"/>
  <c r="V287" i="9"/>
  <c r="W287" i="9" s="1"/>
  <c r="V286" i="9"/>
  <c r="W286" i="9" s="1"/>
  <c r="V285" i="9"/>
  <c r="W285" i="9" s="1"/>
  <c r="U284" i="9"/>
  <c r="V283" i="9"/>
  <c r="W283" i="9" s="1"/>
  <c r="V282" i="9"/>
  <c r="W282" i="9" s="1"/>
  <c r="V281" i="9"/>
  <c r="W281" i="9" s="1"/>
  <c r="V280" i="9"/>
  <c r="W280" i="9" s="1"/>
  <c r="V279" i="9"/>
  <c r="W279" i="9" s="1"/>
  <c r="U278" i="9"/>
  <c r="V276" i="9"/>
  <c r="W276" i="9" s="1"/>
  <c r="V275" i="9"/>
  <c r="W275" i="9" s="1"/>
  <c r="V274" i="9"/>
  <c r="W274" i="9" s="1"/>
  <c r="V273" i="9"/>
  <c r="W273" i="9" s="1"/>
  <c r="U272" i="9"/>
  <c r="V270" i="9"/>
  <c r="W270" i="9" s="1"/>
  <c r="V269" i="9"/>
  <c r="W269" i="9" s="1"/>
  <c r="V268" i="9"/>
  <c r="W268" i="9" s="1"/>
  <c r="V267" i="9"/>
  <c r="W267" i="9" s="1"/>
  <c r="U266" i="9"/>
  <c r="V264" i="9"/>
  <c r="W264" i="9" s="1"/>
  <c r="V263" i="9"/>
  <c r="W263" i="9" s="1"/>
  <c r="U262" i="9"/>
  <c r="V259" i="9"/>
  <c r="W259" i="9" s="1"/>
  <c r="V258" i="9"/>
  <c r="W258" i="9" s="1"/>
  <c r="U257" i="9"/>
  <c r="V255" i="9"/>
  <c r="W255" i="9" s="1"/>
  <c r="V254" i="9"/>
  <c r="W254" i="9" s="1"/>
  <c r="V253" i="9"/>
  <c r="W253" i="9" s="1"/>
  <c r="V252" i="9"/>
  <c r="W252" i="9" s="1"/>
  <c r="U251" i="9"/>
  <c r="V249" i="9"/>
  <c r="W249" i="9" s="1"/>
  <c r="V248" i="9"/>
  <c r="W248" i="9" s="1"/>
  <c r="V247" i="9"/>
  <c r="W247" i="9" s="1"/>
  <c r="U240" i="9"/>
  <c r="W240" i="9" s="1"/>
  <c r="W312" i="9" l="1"/>
  <c r="W251" i="9"/>
  <c r="V251" i="9"/>
  <c r="W257" i="9"/>
  <c r="V257" i="9"/>
  <c r="V262" i="9"/>
  <c r="W262" i="9"/>
  <c r="W266" i="9"/>
  <c r="V266" i="9"/>
  <c r="W272" i="9"/>
  <c r="V272" i="9"/>
  <c r="W278" i="9"/>
  <c r="V278" i="9"/>
  <c r="W284" i="9"/>
  <c r="V284" i="9"/>
  <c r="W290" i="9"/>
  <c r="V295" i="9"/>
  <c r="W295" i="9"/>
  <c r="W300" i="9"/>
  <c r="V300" i="9"/>
  <c r="V240" i="9"/>
  <c r="V229" i="9" l="1"/>
  <c r="W229" i="9" s="1"/>
  <c r="U228" i="9"/>
  <c r="V228" i="9" s="1"/>
  <c r="U234" i="9"/>
  <c r="V234" i="9" s="1"/>
  <c r="U216" i="9"/>
  <c r="W216" i="9" s="1"/>
  <c r="V233" i="9"/>
  <c r="W233" i="9" s="1"/>
  <c r="V232" i="9"/>
  <c r="W232" i="9" s="1"/>
  <c r="V231" i="9"/>
  <c r="W231" i="9" s="1"/>
  <c r="V230" i="9"/>
  <c r="W230" i="9" s="1"/>
  <c r="V227" i="9"/>
  <c r="W227" i="9" s="1"/>
  <c r="V226" i="9"/>
  <c r="W226" i="9" s="1"/>
  <c r="V225" i="9"/>
  <c r="W225" i="9" s="1"/>
  <c r="V224" i="9"/>
  <c r="W224" i="9" s="1"/>
  <c r="V223" i="9"/>
  <c r="W223" i="9" s="1"/>
  <c r="U222" i="9"/>
  <c r="W222" i="9" s="1"/>
  <c r="V220" i="9"/>
  <c r="W220" i="9" s="1"/>
  <c r="V219" i="9"/>
  <c r="W219" i="9" s="1"/>
  <c r="V218" i="9"/>
  <c r="W218" i="9" s="1"/>
  <c r="V217" i="9"/>
  <c r="W217" i="9" s="1"/>
  <c r="V214" i="9"/>
  <c r="W214" i="9" s="1"/>
  <c r="V213" i="9"/>
  <c r="W213" i="9" s="1"/>
  <c r="V212" i="9"/>
  <c r="W212" i="9" s="1"/>
  <c r="U211" i="9"/>
  <c r="W211" i="9" s="1"/>
  <c r="V210" i="9"/>
  <c r="W210" i="9" s="1"/>
  <c r="V209" i="9"/>
  <c r="W209" i="9" s="1"/>
  <c r="V208" i="9"/>
  <c r="W208" i="9" s="1"/>
  <c r="V207" i="9"/>
  <c r="W207" i="9" s="1"/>
  <c r="W206" i="9"/>
  <c r="U205" i="9"/>
  <c r="U200" i="9"/>
  <c r="W200" i="9" s="1"/>
  <c r="U196" i="9"/>
  <c r="W196" i="9" s="1"/>
  <c r="U192" i="9"/>
  <c r="W192" i="9" s="1"/>
  <c r="U188" i="9"/>
  <c r="W188" i="9" s="1"/>
  <c r="U184" i="9"/>
  <c r="V184" i="9" s="1"/>
  <c r="V181" i="9"/>
  <c r="W181" i="9"/>
  <c r="V180" i="9"/>
  <c r="W180" i="9" s="1"/>
  <c r="U179" i="9"/>
  <c r="V179" i="9" s="1"/>
  <c r="V177" i="9"/>
  <c r="W177" i="9" s="1"/>
  <c r="V176" i="9"/>
  <c r="W176" i="9" s="1"/>
  <c r="V175" i="9"/>
  <c r="W175" i="9" s="1"/>
  <c r="U174" i="9"/>
  <c r="W174" i="9" s="1"/>
  <c r="V172" i="9"/>
  <c r="W172" i="9" s="1"/>
  <c r="V171" i="9"/>
  <c r="W171" i="9" s="1"/>
  <c r="V170" i="9"/>
  <c r="W170" i="9" s="1"/>
  <c r="U169" i="9"/>
  <c r="V169" i="9" s="1"/>
  <c r="V167" i="9"/>
  <c r="W167" i="9" s="1"/>
  <c r="V166" i="9"/>
  <c r="W166" i="9" s="1"/>
  <c r="V165" i="9"/>
  <c r="W165" i="9" s="1"/>
  <c r="U164" i="9"/>
  <c r="W164" i="9" s="1"/>
  <c r="V161" i="9"/>
  <c r="W161" i="9" s="1"/>
  <c r="V160" i="9"/>
  <c r="W160" i="9" s="1"/>
  <c r="V159" i="9"/>
  <c r="W159" i="9" s="1"/>
  <c r="U158" i="9"/>
  <c r="W158" i="9" s="1"/>
  <c r="V157" i="9"/>
  <c r="W157" i="9" s="1"/>
  <c r="V156" i="9"/>
  <c r="W156" i="9" s="1"/>
  <c r="V155" i="9"/>
  <c r="W155" i="9" s="1"/>
  <c r="V154" i="9"/>
  <c r="W154" i="9" s="1"/>
  <c r="V153" i="9"/>
  <c r="W153" i="9" s="1"/>
  <c r="V152" i="9"/>
  <c r="W152" i="9" s="1"/>
  <c r="U151" i="9"/>
  <c r="V151" i="9" s="1"/>
  <c r="V149" i="9"/>
  <c r="W149" i="9" s="1"/>
  <c r="V148" i="9"/>
  <c r="W148" i="9" s="1"/>
  <c r="V147" i="9"/>
  <c r="W147" i="9" s="1"/>
  <c r="U146" i="9"/>
  <c r="V146" i="9" s="1"/>
  <c r="V145" i="9"/>
  <c r="W145" i="9" s="1"/>
  <c r="V144" i="9"/>
  <c r="W144" i="9" s="1"/>
  <c r="V143" i="9"/>
  <c r="W143" i="9" s="1"/>
  <c r="V142" i="9"/>
  <c r="W142" i="9" s="1"/>
  <c r="V141" i="9"/>
  <c r="W141" i="9" s="1"/>
  <c r="U140" i="9"/>
  <c r="V140" i="9" s="1"/>
  <c r="U135" i="9"/>
  <c r="W135" i="9" s="1"/>
  <c r="U131" i="9"/>
  <c r="W131" i="9" s="1"/>
  <c r="U127" i="9"/>
  <c r="W127" i="9" s="1"/>
  <c r="U123" i="9"/>
  <c r="V123" i="9" s="1"/>
  <c r="U118" i="9"/>
  <c r="V118" i="9" s="1"/>
  <c r="U114" i="9"/>
  <c r="V114" i="9" s="1"/>
  <c r="V113" i="9"/>
  <c r="W113" i="9" s="1"/>
  <c r="V112" i="9"/>
  <c r="W112" i="9" s="1"/>
  <c r="V111" i="9"/>
  <c r="W111" i="9" s="1"/>
  <c r="V110" i="9"/>
  <c r="W110" i="9" s="1"/>
  <c r="V109" i="9"/>
  <c r="W109" i="9" s="1"/>
  <c r="U108" i="9"/>
  <c r="V108" i="9" s="1"/>
  <c r="U104" i="9"/>
  <c r="V104" i="9" s="1"/>
  <c r="U99" i="9"/>
  <c r="W99" i="9" s="1"/>
  <c r="U95" i="9"/>
  <c r="W95" i="9" s="1"/>
  <c r="V92" i="9"/>
  <c r="W92" i="9" s="1"/>
  <c r="V91" i="9"/>
  <c r="W91" i="9" s="1"/>
  <c r="U90" i="9"/>
  <c r="W90" i="9" s="1"/>
  <c r="V87" i="9"/>
  <c r="W87" i="9" s="1"/>
  <c r="V86" i="9"/>
  <c r="W86" i="9" s="1"/>
  <c r="V85" i="9"/>
  <c r="W85" i="9" s="1"/>
  <c r="U84" i="9"/>
  <c r="V84" i="9" s="1"/>
  <c r="V81" i="9"/>
  <c r="W81" i="9" s="1"/>
  <c r="V80" i="9"/>
  <c r="W80" i="9" s="1"/>
  <c r="V79" i="9"/>
  <c r="W79" i="9" s="1"/>
  <c r="U78" i="9"/>
  <c r="W78" i="9" s="1"/>
  <c r="V77" i="9"/>
  <c r="W77" i="9" s="1"/>
  <c r="V76" i="9"/>
  <c r="W76" i="9" s="1"/>
  <c r="V75" i="9"/>
  <c r="W75" i="9" s="1"/>
  <c r="V74" i="9"/>
  <c r="W74" i="9" s="1"/>
  <c r="V73" i="9"/>
  <c r="W73" i="9" s="1"/>
  <c r="U72" i="9"/>
  <c r="W72" i="9" s="1"/>
  <c r="V70" i="9"/>
  <c r="W70" i="9" s="1"/>
  <c r="V69" i="9"/>
  <c r="W69" i="9" s="1"/>
  <c r="V68" i="9"/>
  <c r="W68" i="9" s="1"/>
  <c r="V67" i="9"/>
  <c r="W67" i="9" s="1"/>
  <c r="V66" i="9"/>
  <c r="W66" i="9" s="1"/>
  <c r="U65" i="9"/>
  <c r="V65" i="9" s="1"/>
  <c r="V64" i="9"/>
  <c r="W64" i="9" s="1"/>
  <c r="V63" i="9"/>
  <c r="W63" i="9" s="1"/>
  <c r="V62" i="9"/>
  <c r="W62" i="9" s="1"/>
  <c r="V61" i="9"/>
  <c r="W61" i="9" s="1"/>
  <c r="V60" i="9"/>
  <c r="W60" i="9" s="1"/>
  <c r="U59" i="9"/>
  <c r="W59" i="9" s="1"/>
  <c r="U56" i="9"/>
  <c r="W56" i="9" s="1"/>
  <c r="U53" i="9"/>
  <c r="W53" i="9" s="1"/>
  <c r="U50" i="9"/>
  <c r="W50" i="9" s="1"/>
  <c r="U47" i="9"/>
  <c r="W47" i="9" s="1"/>
  <c r="V45" i="9"/>
  <c r="W45" i="9" s="1"/>
  <c r="V44" i="9"/>
  <c r="W44" i="9" s="1"/>
  <c r="V43" i="9"/>
  <c r="W43" i="9" s="1"/>
  <c r="U42" i="9"/>
  <c r="W42" i="9" s="1"/>
  <c r="V41" i="9"/>
  <c r="W41" i="9" s="1"/>
  <c r="V40" i="9"/>
  <c r="W40" i="9" s="1"/>
  <c r="V39" i="9"/>
  <c r="W39" i="9" s="1"/>
  <c r="V38" i="9"/>
  <c r="W38" i="9" s="1"/>
  <c r="V37" i="9"/>
  <c r="W37" i="9" s="1"/>
  <c r="U36" i="9"/>
  <c r="W36" i="9" s="1"/>
  <c r="V35" i="9"/>
  <c r="W35" i="9" s="1"/>
  <c r="V34" i="9"/>
  <c r="W34" i="9" s="1"/>
  <c r="V33" i="9"/>
  <c r="W33" i="9" s="1"/>
  <c r="V32" i="9"/>
  <c r="W32" i="9" s="1"/>
  <c r="U31" i="9"/>
  <c r="V31" i="9" s="1"/>
  <c r="V29" i="9"/>
  <c r="W29" i="9" s="1"/>
  <c r="V28" i="9"/>
  <c r="W28" i="9" s="1"/>
  <c r="V27" i="9"/>
  <c r="W27" i="9" s="1"/>
  <c r="U26" i="9"/>
  <c r="W26" i="9" s="1"/>
  <c r="U21" i="9"/>
  <c r="W21" i="9" s="1"/>
  <c r="U16" i="9"/>
  <c r="W16" i="9" s="1"/>
  <c r="U11" i="9"/>
  <c r="W11" i="9" s="1"/>
  <c r="U6" i="9"/>
  <c r="V164" i="9"/>
  <c r="V127" i="9"/>
  <c r="X2" i="9" l="1"/>
  <c r="W169" i="9"/>
  <c r="V53" i="9"/>
  <c r="V36" i="9"/>
  <c r="V211" i="9"/>
  <c r="V174" i="9"/>
  <c r="V200" i="9"/>
  <c r="V135" i="9"/>
  <c r="V42" i="9"/>
  <c r="V16" i="9"/>
  <c r="W84" i="9"/>
  <c r="W31" i="9"/>
  <c r="V11" i="9"/>
  <c r="W104" i="9"/>
  <c r="V158" i="9"/>
  <c r="V131" i="9"/>
  <c r="V216" i="9"/>
  <c r="W179" i="9"/>
  <c r="V188" i="9"/>
  <c r="W123" i="9"/>
  <c r="W151" i="9"/>
  <c r="W118" i="9"/>
  <c r="V47" i="9"/>
  <c r="V26" i="9"/>
  <c r="V72" i="9"/>
  <c r="V192" i="9"/>
  <c r="V90" i="9"/>
  <c r="V99" i="9"/>
  <c r="W65" i="9"/>
  <c r="V78" i="9"/>
  <c r="W146" i="9"/>
  <c r="V95" i="9"/>
  <c r="W108" i="9"/>
  <c r="W114" i="9"/>
  <c r="W140" i="9"/>
  <c r="W184" i="9"/>
  <c r="W228" i="9"/>
  <c r="V222" i="9"/>
  <c r="W205" i="9"/>
  <c r="V205" i="9"/>
  <c r="V21" i="9"/>
  <c r="V56" i="9"/>
  <c r="V6" i="9"/>
  <c r="W6" i="9"/>
  <c r="X3" i="9" s="1"/>
  <c r="W234" i="9"/>
  <c r="V50" i="9"/>
  <c r="V59" i="9"/>
  <c r="V196" i="9"/>
  <c r="X1" i="9" l="1"/>
  <c r="B32" i="3" s="1"/>
  <c r="B33" i="3"/>
  <c r="E43" i="3" s="1"/>
  <c r="B36" i="3" l="1"/>
  <c r="F44" i="3" s="1"/>
  <c r="B38" i="3" l="1"/>
  <c r="E45" i="3" s="1"/>
  <c r="E46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Jure</author>
  </authors>
  <commentList>
    <comment ref="C26" authorId="0" shapeId="0" xr:uid="{00000000-0006-0000-0000-000001000000}">
      <text>
        <r>
          <rPr>
            <b/>
            <sz val="9"/>
            <color rgb="FF000000"/>
            <rFont val="Segoe UI"/>
            <family val="2"/>
            <charset val="1"/>
          </rPr>
          <t>Jure:</t>
        </r>
        <r>
          <rPr>
            <sz val="9"/>
            <color rgb="FF000000"/>
            <rFont val="Segoe UI"/>
            <family val="2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<sst xmlns="http://schemas.openxmlformats.org/spreadsheetml/2006/main" count="457" uniqueCount="229">
  <si>
    <t>Pcs :</t>
  </si>
  <si>
    <t>Pcs Total:</t>
  </si>
  <si>
    <t>BLACK</t>
  </si>
  <si>
    <t>WHITE</t>
  </si>
  <si>
    <t>FLUO GREEN</t>
  </si>
  <si>
    <t>FLUO PINK</t>
  </si>
  <si>
    <t>FLUO YELLOW</t>
  </si>
  <si>
    <t>FLUO ORANGE</t>
  </si>
  <si>
    <t>Sets Total:</t>
  </si>
  <si>
    <t>Product</t>
  </si>
  <si>
    <t>No. of volumes</t>
  </si>
  <si>
    <t>Sets</t>
  </si>
  <si>
    <t>Pcs</t>
  </si>
  <si>
    <t>ROUNDED SHAPES</t>
  </si>
  <si>
    <r>
      <t xml:space="preserve">SHELLS </t>
    </r>
    <r>
      <rPr>
        <sz val="10"/>
        <color theme="1"/>
        <rFont val="Calibri"/>
        <family val="2"/>
        <charset val="238"/>
        <scheme val="minor"/>
      </rPr>
      <t>/ V.001</t>
    </r>
  </si>
  <si>
    <r>
      <t xml:space="preserve">VACUUMS </t>
    </r>
    <r>
      <rPr>
        <sz val="10"/>
        <color theme="1"/>
        <rFont val="Calibri"/>
        <family val="2"/>
        <charset val="238"/>
        <scheme val="minor"/>
      </rPr>
      <t>/ V.002</t>
    </r>
  </si>
  <si>
    <r>
      <t xml:space="preserve">SHADOWS </t>
    </r>
    <r>
      <rPr>
        <sz val="10"/>
        <color theme="1"/>
        <rFont val="Calibri"/>
        <family val="2"/>
        <charset val="238"/>
        <scheme val="minor"/>
      </rPr>
      <t>/ V.003</t>
    </r>
  </si>
  <si>
    <r>
      <t xml:space="preserve">HYBRIDS </t>
    </r>
    <r>
      <rPr>
        <sz val="10"/>
        <color theme="1"/>
        <rFont val="Calibri"/>
        <family val="2"/>
        <charset val="238"/>
        <scheme val="minor"/>
      </rPr>
      <t>/ V.004</t>
    </r>
  </si>
  <si>
    <r>
      <t>PLASMIDS</t>
    </r>
    <r>
      <rPr>
        <sz val="10"/>
        <color theme="1"/>
        <rFont val="Calibri"/>
        <family val="2"/>
        <charset val="238"/>
        <scheme val="minor"/>
      </rPr>
      <t xml:space="preserve"> / V.005</t>
    </r>
  </si>
  <si>
    <t xml:space="preserve">No. 1 </t>
  </si>
  <si>
    <t>No. 2</t>
  </si>
  <si>
    <t xml:space="preserve">No. 3 </t>
  </si>
  <si>
    <r>
      <rPr>
        <b/>
        <sz val="10"/>
        <color theme="1"/>
        <rFont val="Calibri"/>
        <family val="2"/>
        <charset val="238"/>
        <scheme val="minor"/>
      </rPr>
      <t>ANATOMS</t>
    </r>
    <r>
      <rPr>
        <sz val="10"/>
        <color theme="1"/>
        <rFont val="Calibri"/>
        <family val="2"/>
        <charset val="238"/>
        <scheme val="minor"/>
      </rPr>
      <t xml:space="preserve"> / V.006</t>
    </r>
  </si>
  <si>
    <t>No. 4</t>
  </si>
  <si>
    <r>
      <t xml:space="preserve">PINCHES </t>
    </r>
    <r>
      <rPr>
        <sz val="10"/>
        <color theme="1"/>
        <rFont val="Calibri"/>
        <family val="2"/>
        <charset val="238"/>
        <scheme val="minor"/>
      </rPr>
      <t>/ V.007</t>
    </r>
  </si>
  <si>
    <t>No. 5</t>
  </si>
  <si>
    <r>
      <t xml:space="preserve">BLOBS </t>
    </r>
    <r>
      <rPr>
        <sz val="10"/>
        <color theme="1"/>
        <rFont val="Calibri"/>
        <family val="2"/>
        <charset val="238"/>
        <scheme val="minor"/>
      </rPr>
      <t>/ V.008</t>
    </r>
  </si>
  <si>
    <r>
      <t xml:space="preserve">BONE </t>
    </r>
    <r>
      <rPr>
        <sz val="10"/>
        <color theme="1"/>
        <rFont val="Calibri"/>
        <family val="2"/>
        <charset val="238"/>
        <scheme val="minor"/>
      </rPr>
      <t>/ V.009</t>
    </r>
  </si>
  <si>
    <r>
      <t xml:space="preserve">ALIEN </t>
    </r>
    <r>
      <rPr>
        <sz val="10"/>
        <color theme="1"/>
        <rFont val="Calibri"/>
        <family val="2"/>
        <charset val="238"/>
        <scheme val="minor"/>
      </rPr>
      <t>/ V.010</t>
    </r>
  </si>
  <si>
    <r>
      <t xml:space="preserve">BUTTOX </t>
    </r>
    <r>
      <rPr>
        <sz val="10"/>
        <color theme="1"/>
        <rFont val="Calibri"/>
        <family val="2"/>
        <charset val="238"/>
        <scheme val="minor"/>
      </rPr>
      <t>/ V.012</t>
    </r>
  </si>
  <si>
    <t>Colour of the glossy surface:</t>
  </si>
  <si>
    <t>Black</t>
  </si>
  <si>
    <t>White</t>
  </si>
  <si>
    <r>
      <t xml:space="preserve">THE SHIELDS </t>
    </r>
    <r>
      <rPr>
        <sz val="10"/>
        <color theme="1"/>
        <rFont val="Calibri"/>
        <family val="2"/>
        <charset val="238"/>
        <scheme val="minor"/>
      </rPr>
      <t>/ V.014</t>
    </r>
  </si>
  <si>
    <t>SPHERES</t>
  </si>
  <si>
    <r>
      <t xml:space="preserve">ORBS </t>
    </r>
    <r>
      <rPr>
        <sz val="10"/>
        <color theme="1"/>
        <rFont val="Calibri"/>
        <family val="2"/>
        <charset val="238"/>
        <scheme val="minor"/>
      </rPr>
      <t>/ V.015</t>
    </r>
  </si>
  <si>
    <r>
      <t xml:space="preserve">SPHERES </t>
    </r>
    <r>
      <rPr>
        <sz val="10"/>
        <color theme="1"/>
        <rFont val="Calibri"/>
        <family val="2"/>
        <charset val="238"/>
        <scheme val="minor"/>
      </rPr>
      <t>/ V.016</t>
    </r>
  </si>
  <si>
    <r>
      <t xml:space="preserve">BALLS </t>
    </r>
    <r>
      <rPr>
        <sz val="10"/>
        <color theme="1"/>
        <rFont val="Calibri"/>
        <family val="2"/>
        <charset val="238"/>
        <scheme val="minor"/>
      </rPr>
      <t>/ V.017</t>
    </r>
  </si>
  <si>
    <r>
      <t xml:space="preserve">ORBITALS </t>
    </r>
    <r>
      <rPr>
        <sz val="10"/>
        <color theme="1"/>
        <rFont val="Calibri"/>
        <family val="2"/>
        <charset val="238"/>
        <scheme val="minor"/>
      </rPr>
      <t>/ V.018</t>
    </r>
  </si>
  <si>
    <r>
      <t xml:space="preserve">3-GLOBE </t>
    </r>
    <r>
      <rPr>
        <sz val="10"/>
        <color theme="1"/>
        <rFont val="Calibri"/>
        <family val="2"/>
        <charset val="238"/>
        <scheme val="minor"/>
      </rPr>
      <t>/ V.019</t>
    </r>
  </si>
  <si>
    <r>
      <t xml:space="preserve">HEMISPHERE </t>
    </r>
    <r>
      <rPr>
        <sz val="10"/>
        <color theme="1"/>
        <rFont val="Calibri"/>
        <family val="2"/>
        <charset val="238"/>
        <scheme val="minor"/>
      </rPr>
      <t>/ V.020</t>
    </r>
  </si>
  <si>
    <t>CUBIC SHAPES</t>
  </si>
  <si>
    <r>
      <t xml:space="preserve">CUBISM </t>
    </r>
    <r>
      <rPr>
        <sz val="10"/>
        <color theme="1"/>
        <rFont val="Calibri"/>
        <family val="2"/>
        <charset val="238"/>
        <scheme val="minor"/>
      </rPr>
      <t>/ V.021</t>
    </r>
  </si>
  <si>
    <r>
      <t xml:space="preserve">BRICKS </t>
    </r>
    <r>
      <rPr>
        <sz val="10"/>
        <color theme="1"/>
        <rFont val="Calibri"/>
        <family val="2"/>
        <charset val="238"/>
        <scheme val="minor"/>
      </rPr>
      <t>/ V.022</t>
    </r>
  </si>
  <si>
    <r>
      <t xml:space="preserve">GEMS </t>
    </r>
    <r>
      <rPr>
        <sz val="10"/>
        <color theme="1"/>
        <rFont val="Calibri"/>
        <family val="2"/>
        <charset val="238"/>
        <scheme val="minor"/>
      </rPr>
      <t>/ V.023</t>
    </r>
  </si>
  <si>
    <r>
      <t xml:space="preserve">CUBIS </t>
    </r>
    <r>
      <rPr>
        <sz val="10"/>
        <color theme="1"/>
        <rFont val="Calibri"/>
        <family val="2"/>
        <charset val="238"/>
        <scheme val="minor"/>
      </rPr>
      <t>/ V.024</t>
    </r>
  </si>
  <si>
    <t>MINI PYRAMIDS</t>
  </si>
  <si>
    <r>
      <t xml:space="preserve">PRISMS </t>
    </r>
    <r>
      <rPr>
        <sz val="10"/>
        <color theme="1"/>
        <rFont val="Calibri"/>
        <family val="2"/>
        <charset val="238"/>
        <scheme val="minor"/>
      </rPr>
      <t>/ V.025</t>
    </r>
  </si>
  <si>
    <r>
      <t xml:space="preserve">DELTOIDS </t>
    </r>
    <r>
      <rPr>
        <sz val="10"/>
        <color theme="1"/>
        <rFont val="Calibri"/>
        <family val="2"/>
        <charset val="238"/>
        <scheme val="minor"/>
      </rPr>
      <t>/ V.026</t>
    </r>
  </si>
  <si>
    <r>
      <t xml:space="preserve">EPSILONS </t>
    </r>
    <r>
      <rPr>
        <sz val="10"/>
        <color theme="1"/>
        <rFont val="Calibri"/>
        <family val="2"/>
        <charset val="238"/>
        <scheme val="minor"/>
      </rPr>
      <t>/ V.027</t>
    </r>
  </si>
  <si>
    <r>
      <t xml:space="preserve">TRAPEZIUS </t>
    </r>
    <r>
      <rPr>
        <sz val="10"/>
        <color theme="1"/>
        <rFont val="Calibri"/>
        <family val="2"/>
        <charset val="238"/>
        <scheme val="minor"/>
      </rPr>
      <t>/ V.028</t>
    </r>
  </si>
  <si>
    <t>MEDIUM SIZED PYRMIDS</t>
  </si>
  <si>
    <r>
      <t xml:space="preserve">SIRIUS </t>
    </r>
    <r>
      <rPr>
        <sz val="10"/>
        <color theme="1"/>
        <rFont val="Calibri"/>
        <family val="2"/>
        <charset val="238"/>
        <scheme val="minor"/>
      </rPr>
      <t>/ V.029</t>
    </r>
  </si>
  <si>
    <r>
      <t xml:space="preserve">POLARIS </t>
    </r>
    <r>
      <rPr>
        <sz val="10"/>
        <color theme="1"/>
        <rFont val="Calibri"/>
        <family val="2"/>
        <charset val="238"/>
        <scheme val="minor"/>
      </rPr>
      <t>/ V.030</t>
    </r>
  </si>
  <si>
    <r>
      <t xml:space="preserve">CENTAURI </t>
    </r>
    <r>
      <rPr>
        <sz val="10"/>
        <color theme="1"/>
        <rFont val="Calibri"/>
        <family val="2"/>
        <charset val="238"/>
        <scheme val="minor"/>
      </rPr>
      <t>/ V.031</t>
    </r>
  </si>
  <si>
    <r>
      <t xml:space="preserve">TAURUS </t>
    </r>
    <r>
      <rPr>
        <sz val="10"/>
        <color theme="1"/>
        <rFont val="Calibri"/>
        <family val="2"/>
        <charset val="238"/>
        <scheme val="minor"/>
      </rPr>
      <t>/ V.032</t>
    </r>
  </si>
  <si>
    <t>LARGE PYRAMIDS</t>
  </si>
  <si>
    <r>
      <t xml:space="preserve">ALGEBRAS </t>
    </r>
    <r>
      <rPr>
        <sz val="10"/>
        <color theme="1"/>
        <rFont val="Calibri"/>
        <family val="2"/>
        <charset val="238"/>
        <scheme val="minor"/>
      </rPr>
      <t>/ V.033</t>
    </r>
  </si>
  <si>
    <r>
      <t xml:space="preserve">PITAGORAS </t>
    </r>
    <r>
      <rPr>
        <sz val="10"/>
        <color theme="1"/>
        <rFont val="Calibri"/>
        <family val="2"/>
        <charset val="238"/>
        <scheme val="minor"/>
      </rPr>
      <t>/ V.034</t>
    </r>
  </si>
  <si>
    <r>
      <t xml:space="preserve">THEOREMS </t>
    </r>
    <r>
      <rPr>
        <sz val="10"/>
        <color theme="1"/>
        <rFont val="Calibri"/>
        <family val="2"/>
        <charset val="238"/>
        <scheme val="minor"/>
      </rPr>
      <t>/ V.035</t>
    </r>
  </si>
  <si>
    <r>
      <t xml:space="preserve">LOGARITHM </t>
    </r>
    <r>
      <rPr>
        <sz val="10"/>
        <color theme="1"/>
        <rFont val="Calibri"/>
        <family val="2"/>
        <charset val="238"/>
        <scheme val="minor"/>
      </rPr>
      <t>/ V.036</t>
    </r>
  </si>
  <si>
    <r>
      <t xml:space="preserve">SPEAR </t>
    </r>
    <r>
      <rPr>
        <sz val="10"/>
        <color theme="1"/>
        <rFont val="Calibri"/>
        <family val="2"/>
        <charset val="238"/>
        <scheme val="minor"/>
      </rPr>
      <t>/ V.037</t>
    </r>
  </si>
  <si>
    <r>
      <t xml:space="preserve">COFFIN </t>
    </r>
    <r>
      <rPr>
        <sz val="10"/>
        <color theme="1"/>
        <rFont val="Calibri"/>
        <family val="2"/>
        <charset val="238"/>
        <scheme val="minor"/>
      </rPr>
      <t>/ V.038</t>
    </r>
  </si>
  <si>
    <r>
      <t xml:space="preserve">ARROWHEAD </t>
    </r>
    <r>
      <rPr>
        <sz val="10"/>
        <color theme="1"/>
        <rFont val="Calibri"/>
        <family val="2"/>
        <charset val="238"/>
        <scheme val="minor"/>
      </rPr>
      <t>/ V.039</t>
    </r>
  </si>
  <si>
    <r>
      <t xml:space="preserve">THE ARK </t>
    </r>
    <r>
      <rPr>
        <sz val="10"/>
        <color theme="1"/>
        <rFont val="Calibri"/>
        <family val="2"/>
        <charset val="238"/>
        <scheme val="minor"/>
      </rPr>
      <t>/ V.040</t>
    </r>
  </si>
  <si>
    <r>
      <t xml:space="preserve">GIZZA </t>
    </r>
    <r>
      <rPr>
        <sz val="10"/>
        <color theme="1"/>
        <rFont val="Calibri"/>
        <family val="2"/>
        <charset val="238"/>
        <scheme val="minor"/>
      </rPr>
      <t>/ V.041</t>
    </r>
  </si>
  <si>
    <t>Invoice Address:</t>
  </si>
  <si>
    <t>Delivery Address:</t>
  </si>
  <si>
    <t>First name</t>
  </si>
  <si>
    <t>Last name</t>
  </si>
  <si>
    <t>Company</t>
  </si>
  <si>
    <t>Address</t>
  </si>
  <si>
    <t>Zip/Postal Code</t>
  </si>
  <si>
    <t>City</t>
  </si>
  <si>
    <t>Country</t>
  </si>
  <si>
    <t>Phone</t>
  </si>
  <si>
    <t>Email</t>
  </si>
  <si>
    <t>Order Summary:</t>
  </si>
  <si>
    <t>VOLUMES</t>
  </si>
  <si>
    <t>Volumes Total:</t>
  </si>
  <si>
    <t>Price Total:</t>
  </si>
  <si>
    <t>Discount:</t>
  </si>
  <si>
    <t>Total:</t>
  </si>
  <si>
    <t xml:space="preserve">Shipping Costs: </t>
  </si>
  <si>
    <t>ORDER TOTAL:</t>
  </si>
  <si>
    <t>Price TOTAL:</t>
  </si>
  <si>
    <t>No. 6</t>
  </si>
  <si>
    <r>
      <t xml:space="preserve">THE SHIELDS                  DUAL TEXTURE </t>
    </r>
    <r>
      <rPr>
        <sz val="10"/>
        <color theme="1"/>
        <rFont val="Calibri"/>
        <family val="2"/>
        <charset val="238"/>
        <scheme val="minor"/>
      </rPr>
      <t>/ V.013</t>
    </r>
  </si>
  <si>
    <t>RANDOM</t>
  </si>
  <si>
    <r>
      <t xml:space="preserve">HUECOS XL </t>
    </r>
    <r>
      <rPr>
        <sz val="10"/>
        <color theme="1"/>
        <rFont val="Calibri"/>
        <family val="2"/>
        <charset val="238"/>
        <scheme val="minor"/>
      </rPr>
      <t xml:space="preserve">/ V.042 </t>
    </r>
  </si>
  <si>
    <r>
      <t xml:space="preserve">TOPPERS </t>
    </r>
    <r>
      <rPr>
        <sz val="10"/>
        <color theme="1"/>
        <rFont val="Calibri"/>
        <family val="2"/>
        <charset val="238"/>
        <scheme val="minor"/>
      </rPr>
      <t xml:space="preserve">/ V.043  </t>
    </r>
  </si>
  <si>
    <r>
      <t xml:space="preserve">RIDGES </t>
    </r>
    <r>
      <rPr>
        <sz val="10"/>
        <color theme="1"/>
        <rFont val="Calibri"/>
        <family val="2"/>
        <charset val="238"/>
        <scheme val="minor"/>
      </rPr>
      <t xml:space="preserve">/ V.044  </t>
    </r>
  </si>
  <si>
    <r>
      <t>CONES 01 - M</t>
    </r>
    <r>
      <rPr>
        <sz val="10"/>
        <color theme="1"/>
        <rFont val="Calibri"/>
        <family val="2"/>
        <charset val="238"/>
        <scheme val="minor"/>
      </rPr>
      <t xml:space="preserve">/ V.045  </t>
    </r>
  </si>
  <si>
    <r>
      <t xml:space="preserve">CONES 02 - L </t>
    </r>
    <r>
      <rPr>
        <sz val="10"/>
        <color theme="1"/>
        <rFont val="Calibri"/>
        <family val="2"/>
        <charset val="238"/>
        <scheme val="minor"/>
      </rPr>
      <t xml:space="preserve">/ V.046   </t>
    </r>
  </si>
  <si>
    <t>Discount %:</t>
  </si>
  <si>
    <t>www.morpho.si</t>
  </si>
  <si>
    <r>
      <rPr>
        <sz val="11"/>
        <color theme="1"/>
        <rFont val="Calibri"/>
        <family val="2"/>
        <charset val="238"/>
        <scheme val="minor"/>
      </rPr>
      <t>BLUE</t>
    </r>
    <r>
      <rPr>
        <b/>
        <sz val="11"/>
        <color theme="1"/>
        <rFont val="Calibri"/>
        <family val="2"/>
        <charset val="238"/>
        <scheme val="minor"/>
      </rPr>
      <t xml:space="preserve">   RAL 5015</t>
    </r>
  </si>
  <si>
    <r>
      <t xml:space="preserve">RED  </t>
    </r>
    <r>
      <rPr>
        <b/>
        <sz val="11"/>
        <color theme="1"/>
        <rFont val="Calibri"/>
        <family val="2"/>
        <charset val="238"/>
        <scheme val="minor"/>
      </rPr>
      <t xml:space="preserve"> RAL 3020</t>
    </r>
  </si>
  <si>
    <r>
      <t xml:space="preserve">YELLOW  </t>
    </r>
    <r>
      <rPr>
        <b/>
        <sz val="11"/>
        <color theme="1"/>
        <rFont val="Calibri"/>
        <family val="2"/>
        <charset val="238"/>
        <scheme val="minor"/>
      </rPr>
      <t xml:space="preserve"> RAL 1021</t>
    </r>
  </si>
  <si>
    <r>
      <t xml:space="preserve">PURPLE </t>
    </r>
    <r>
      <rPr>
        <b/>
        <sz val="11"/>
        <color theme="0"/>
        <rFont val="Calibri"/>
        <family val="2"/>
        <charset val="238"/>
        <scheme val="minor"/>
      </rPr>
      <t xml:space="preserve">  RAL 4008</t>
    </r>
  </si>
  <si>
    <r>
      <t xml:space="preserve">GREEN  </t>
    </r>
    <r>
      <rPr>
        <b/>
        <sz val="11"/>
        <color theme="1"/>
        <rFont val="Calibri"/>
        <family val="2"/>
        <charset val="238"/>
        <scheme val="minor"/>
      </rPr>
      <t xml:space="preserve"> RAL 6037</t>
    </r>
  </si>
  <si>
    <r>
      <t xml:space="preserve">ORANGE    </t>
    </r>
    <r>
      <rPr>
        <b/>
        <sz val="11"/>
        <color theme="1"/>
        <rFont val="Calibri"/>
        <family val="2"/>
        <charset val="238"/>
        <scheme val="minor"/>
      </rPr>
      <t>RAL 2004</t>
    </r>
  </si>
  <si>
    <r>
      <t xml:space="preserve">DARK BLUE </t>
    </r>
    <r>
      <rPr>
        <b/>
        <sz val="11"/>
        <color theme="0"/>
        <rFont val="Calibri"/>
        <family val="2"/>
        <charset val="238"/>
        <scheme val="minor"/>
      </rPr>
      <t>RAL 5002</t>
    </r>
  </si>
  <si>
    <t>RENDOM</t>
  </si>
  <si>
    <t>Price Total (VAT excluded):</t>
  </si>
  <si>
    <t>No. of holds</t>
  </si>
  <si>
    <t>FOOTHOLDS</t>
  </si>
  <si>
    <r>
      <t xml:space="preserve">CELLS </t>
    </r>
    <r>
      <rPr>
        <sz val="10"/>
        <color theme="1"/>
        <rFont val="Calibri"/>
        <family val="2"/>
        <charset val="238"/>
        <scheme val="minor"/>
      </rPr>
      <t>/ H.001</t>
    </r>
  </si>
  <si>
    <r>
      <t xml:space="preserve">FRAGMENTS </t>
    </r>
    <r>
      <rPr>
        <sz val="10"/>
        <color theme="1"/>
        <rFont val="Calibri"/>
        <family val="2"/>
        <charset val="238"/>
        <scheme val="minor"/>
      </rPr>
      <t>/ H.002</t>
    </r>
  </si>
  <si>
    <r>
      <t xml:space="preserve">SPORES </t>
    </r>
    <r>
      <rPr>
        <sz val="10"/>
        <color theme="1"/>
        <rFont val="Calibri"/>
        <family val="2"/>
        <charset val="238"/>
        <scheme val="minor"/>
      </rPr>
      <t>/ H.003</t>
    </r>
  </si>
  <si>
    <t>CRIMPS</t>
  </si>
  <si>
    <r>
      <t xml:space="preserve">RADICALS </t>
    </r>
    <r>
      <rPr>
        <sz val="10"/>
        <color theme="1"/>
        <rFont val="Calibri"/>
        <family val="2"/>
        <charset val="238"/>
        <scheme val="minor"/>
      </rPr>
      <t>/ H.004</t>
    </r>
  </si>
  <si>
    <r>
      <t xml:space="preserve">LIPIDS </t>
    </r>
    <r>
      <rPr>
        <sz val="10"/>
        <color theme="1"/>
        <rFont val="Calibri"/>
        <family val="2"/>
        <charset val="238"/>
        <scheme val="minor"/>
      </rPr>
      <t>H.005</t>
    </r>
  </si>
  <si>
    <r>
      <t xml:space="preserve">MOLTS </t>
    </r>
    <r>
      <rPr>
        <sz val="10"/>
        <color theme="1"/>
        <rFont val="Calibri"/>
        <family val="2"/>
        <charset val="238"/>
        <scheme val="minor"/>
      </rPr>
      <t>/ H.006</t>
    </r>
  </si>
  <si>
    <r>
      <t xml:space="preserve">RAPTORS </t>
    </r>
    <r>
      <rPr>
        <sz val="10"/>
        <color theme="1"/>
        <rFont val="Calibri"/>
        <family val="2"/>
        <charset val="238"/>
        <scheme val="minor"/>
      </rPr>
      <t>/ H.007</t>
    </r>
  </si>
  <si>
    <r>
      <t xml:space="preserve">FRACTIONS </t>
    </r>
    <r>
      <rPr>
        <sz val="10"/>
        <color theme="1"/>
        <rFont val="Calibri"/>
        <family val="2"/>
        <charset val="238"/>
        <scheme val="minor"/>
      </rPr>
      <t>/ H.008</t>
    </r>
  </si>
  <si>
    <r>
      <t xml:space="preserve">INVERTS </t>
    </r>
    <r>
      <rPr>
        <sz val="10"/>
        <color theme="1"/>
        <rFont val="Calibri"/>
        <family val="2"/>
        <charset val="238"/>
        <scheme val="minor"/>
      </rPr>
      <t>/ H.009</t>
    </r>
  </si>
  <si>
    <r>
      <t xml:space="preserve">PARASITES </t>
    </r>
    <r>
      <rPr>
        <sz val="10"/>
        <color theme="1"/>
        <rFont val="Calibri"/>
        <family val="2"/>
        <charset val="238"/>
        <scheme val="minor"/>
      </rPr>
      <t>/ H.010</t>
    </r>
  </si>
  <si>
    <t>EDGES</t>
  </si>
  <si>
    <r>
      <t xml:space="preserve">RADIATION </t>
    </r>
    <r>
      <rPr>
        <sz val="10"/>
        <color theme="1"/>
        <rFont val="Calibri"/>
        <family val="2"/>
        <charset val="238"/>
        <scheme val="minor"/>
      </rPr>
      <t>/ H.011</t>
    </r>
  </si>
  <si>
    <r>
      <t xml:space="preserve">MICROBES </t>
    </r>
    <r>
      <rPr>
        <sz val="10"/>
        <color theme="1"/>
        <rFont val="Calibri"/>
        <family val="2"/>
        <charset val="238"/>
        <scheme val="minor"/>
      </rPr>
      <t>/ H.012</t>
    </r>
  </si>
  <si>
    <r>
      <t xml:space="preserve">FUNGUS </t>
    </r>
    <r>
      <rPr>
        <sz val="10"/>
        <color theme="1"/>
        <rFont val="Calibri"/>
        <family val="2"/>
        <charset val="238"/>
        <scheme val="minor"/>
      </rPr>
      <t>/ H.013</t>
    </r>
  </si>
  <si>
    <t>JUGS</t>
  </si>
  <si>
    <r>
      <t xml:space="preserve">SEDIMENTS </t>
    </r>
    <r>
      <rPr>
        <sz val="10"/>
        <color theme="1"/>
        <rFont val="Calibri"/>
        <family val="2"/>
        <charset val="238"/>
        <scheme val="minor"/>
      </rPr>
      <t>/ H.015</t>
    </r>
  </si>
  <si>
    <r>
      <t xml:space="preserve">TRUFFLES </t>
    </r>
    <r>
      <rPr>
        <sz val="10"/>
        <color theme="1"/>
        <rFont val="Calibri"/>
        <family val="2"/>
        <charset val="238"/>
        <scheme val="minor"/>
      </rPr>
      <t>/ H.016</t>
    </r>
  </si>
  <si>
    <r>
      <t xml:space="preserve">TERMITES </t>
    </r>
    <r>
      <rPr>
        <sz val="10"/>
        <color theme="1"/>
        <rFont val="Calibri"/>
        <family val="2"/>
        <charset val="238"/>
        <scheme val="minor"/>
      </rPr>
      <t>/ H.017</t>
    </r>
  </si>
  <si>
    <r>
      <t xml:space="preserve">AXIOMS </t>
    </r>
    <r>
      <rPr>
        <sz val="10"/>
        <color theme="1"/>
        <rFont val="Calibri"/>
        <family val="2"/>
        <charset val="238"/>
        <scheme val="minor"/>
      </rPr>
      <t>/ H.018</t>
    </r>
  </si>
  <si>
    <r>
      <t xml:space="preserve">FLAKES </t>
    </r>
    <r>
      <rPr>
        <sz val="10"/>
        <color theme="1"/>
        <rFont val="Calibri"/>
        <family val="2"/>
        <charset val="238"/>
        <scheme val="minor"/>
      </rPr>
      <t>/ H.019</t>
    </r>
  </si>
  <si>
    <r>
      <t xml:space="preserve">JUMBOS </t>
    </r>
    <r>
      <rPr>
        <sz val="10"/>
        <color theme="1"/>
        <rFont val="Calibri"/>
        <family val="2"/>
        <charset val="238"/>
        <scheme val="minor"/>
      </rPr>
      <t>/ H.020</t>
    </r>
  </si>
  <si>
    <t>PINCHES</t>
  </si>
  <si>
    <r>
      <t xml:space="preserve">WAVES </t>
    </r>
    <r>
      <rPr>
        <sz val="10"/>
        <color theme="1"/>
        <rFont val="Calibri"/>
        <family val="2"/>
        <charset val="238"/>
        <scheme val="minor"/>
      </rPr>
      <t>/ H.021</t>
    </r>
  </si>
  <si>
    <r>
      <t xml:space="preserve">TRIS </t>
    </r>
    <r>
      <rPr>
        <sz val="10"/>
        <color theme="1"/>
        <rFont val="Calibri"/>
        <family val="2"/>
        <charset val="238"/>
        <scheme val="minor"/>
      </rPr>
      <t>/ H.022</t>
    </r>
  </si>
  <si>
    <r>
      <t xml:space="preserve">CAPSULES </t>
    </r>
    <r>
      <rPr>
        <sz val="10"/>
        <color theme="1"/>
        <rFont val="Calibri"/>
        <family val="2"/>
        <charset val="238"/>
        <scheme val="minor"/>
      </rPr>
      <t>/ H.023</t>
    </r>
  </si>
  <si>
    <r>
      <t xml:space="preserve">ELIPSIS </t>
    </r>
    <r>
      <rPr>
        <sz val="10"/>
        <color theme="1"/>
        <rFont val="Calibri"/>
        <family val="2"/>
        <charset val="238"/>
        <scheme val="minor"/>
      </rPr>
      <t>/ H.024</t>
    </r>
  </si>
  <si>
    <t>SLOPERS</t>
  </si>
  <si>
    <r>
      <t xml:space="preserve">ASTEROIDS </t>
    </r>
    <r>
      <rPr>
        <sz val="10"/>
        <color theme="1"/>
        <rFont val="Calibri"/>
        <family val="2"/>
        <charset val="238"/>
        <scheme val="minor"/>
      </rPr>
      <t>/ H.027</t>
    </r>
  </si>
  <si>
    <r>
      <t>COCOONS</t>
    </r>
    <r>
      <rPr>
        <sz val="10"/>
        <color theme="1"/>
        <rFont val="Calibri"/>
        <family val="2"/>
        <charset val="238"/>
        <scheme val="minor"/>
      </rPr>
      <t xml:space="preserve"> / H.028 </t>
    </r>
  </si>
  <si>
    <r>
      <t xml:space="preserve">DIFFUSION </t>
    </r>
    <r>
      <rPr>
        <sz val="10"/>
        <color theme="1"/>
        <rFont val="Calibri"/>
        <family val="2"/>
        <charset val="238"/>
        <scheme val="minor"/>
      </rPr>
      <t>/ H.029</t>
    </r>
  </si>
  <si>
    <r>
      <t xml:space="preserve">EGGS </t>
    </r>
    <r>
      <rPr>
        <sz val="10"/>
        <color theme="1"/>
        <rFont val="Calibri"/>
        <family val="2"/>
        <charset val="238"/>
        <scheme val="minor"/>
      </rPr>
      <t>/ H.030</t>
    </r>
  </si>
  <si>
    <r>
      <t xml:space="preserve">OCTOPUSES </t>
    </r>
    <r>
      <rPr>
        <sz val="10"/>
        <color theme="1"/>
        <rFont val="Calibri"/>
        <family val="2"/>
        <charset val="238"/>
        <scheme val="minor"/>
      </rPr>
      <t>/ H.031</t>
    </r>
  </si>
  <si>
    <r>
      <t xml:space="preserve">STEROIDS </t>
    </r>
    <r>
      <rPr>
        <sz val="10"/>
        <color theme="1"/>
        <rFont val="Calibri"/>
        <family val="2"/>
        <charset val="238"/>
        <scheme val="minor"/>
      </rPr>
      <t>/ H.032</t>
    </r>
  </si>
  <si>
    <r>
      <t xml:space="preserve">LEDGES </t>
    </r>
    <r>
      <rPr>
        <sz val="10"/>
        <color theme="1"/>
        <rFont val="Calibri"/>
        <family val="2"/>
        <charset val="238"/>
        <scheme val="minor"/>
      </rPr>
      <t>/ H.034</t>
    </r>
  </si>
  <si>
    <r>
      <t xml:space="preserve">VEINS </t>
    </r>
    <r>
      <rPr>
        <sz val="10"/>
        <color theme="1"/>
        <rFont val="Calibri"/>
        <family val="2"/>
        <charset val="238"/>
        <scheme val="minor"/>
      </rPr>
      <t>/ H.035</t>
    </r>
  </si>
  <si>
    <r>
      <t xml:space="preserve">EROSIONS </t>
    </r>
    <r>
      <rPr>
        <sz val="10"/>
        <color theme="1"/>
        <rFont val="Calibri"/>
        <family val="2"/>
        <charset val="238"/>
        <scheme val="minor"/>
      </rPr>
      <t>/ H.036</t>
    </r>
  </si>
  <si>
    <t>POCKETS</t>
  </si>
  <si>
    <r>
      <t xml:space="preserve">DIGITS </t>
    </r>
    <r>
      <rPr>
        <sz val="10"/>
        <color theme="1"/>
        <rFont val="Calibri"/>
        <family val="2"/>
        <charset val="238"/>
        <scheme val="minor"/>
      </rPr>
      <t>/ H.038</t>
    </r>
  </si>
  <si>
    <t>VARIED</t>
  </si>
  <si>
    <r>
      <t xml:space="preserve">FOSSILS </t>
    </r>
    <r>
      <rPr>
        <sz val="10"/>
        <color theme="1"/>
        <rFont val="Calibri"/>
        <family val="2"/>
        <charset val="238"/>
        <scheme val="minor"/>
      </rPr>
      <t>/ H.037</t>
    </r>
  </si>
  <si>
    <r>
      <t xml:space="preserve">CRACKS </t>
    </r>
    <r>
      <rPr>
        <sz val="10"/>
        <color theme="1"/>
        <rFont val="Calibri"/>
        <family val="2"/>
        <charset val="238"/>
        <scheme val="minor"/>
      </rPr>
      <t>/ H.039</t>
    </r>
  </si>
  <si>
    <r>
      <t xml:space="preserve">HUECOS </t>
    </r>
    <r>
      <rPr>
        <sz val="10"/>
        <color theme="1"/>
        <rFont val="Calibri"/>
        <family val="2"/>
        <charset val="238"/>
        <scheme val="minor"/>
      </rPr>
      <t>/ H.040</t>
    </r>
  </si>
  <si>
    <r>
      <t xml:space="preserve">MUSHROOM </t>
    </r>
    <r>
      <rPr>
        <sz val="10"/>
        <color theme="1"/>
        <rFont val="Calibri"/>
        <family val="2"/>
        <charset val="238"/>
        <scheme val="minor"/>
      </rPr>
      <t>/ H.041</t>
    </r>
  </si>
  <si>
    <r>
      <t xml:space="preserve">BUMPS </t>
    </r>
    <r>
      <rPr>
        <sz val="10"/>
        <color theme="1"/>
        <rFont val="Calibri"/>
        <family val="2"/>
        <charset val="238"/>
        <scheme val="minor"/>
      </rPr>
      <t>/ H.042</t>
    </r>
  </si>
  <si>
    <r>
      <t xml:space="preserve">THE SLICES </t>
    </r>
    <r>
      <rPr>
        <sz val="10"/>
        <color theme="1"/>
        <rFont val="Calibri"/>
        <family val="2"/>
        <charset val="238"/>
        <scheme val="minor"/>
      </rPr>
      <t>/ H.044</t>
    </r>
  </si>
  <si>
    <r>
      <t xml:space="preserve">DENSE 01 </t>
    </r>
    <r>
      <rPr>
        <sz val="10"/>
        <color theme="1"/>
        <rFont val="Calibri"/>
        <family val="2"/>
        <charset val="238"/>
        <scheme val="minor"/>
      </rPr>
      <t>/ H.045</t>
    </r>
  </si>
  <si>
    <r>
      <t xml:space="preserve">DENSE 02 </t>
    </r>
    <r>
      <rPr>
        <sz val="10"/>
        <color theme="1"/>
        <rFont val="Calibri"/>
        <family val="2"/>
        <charset val="238"/>
        <scheme val="minor"/>
      </rPr>
      <t>/ H.046</t>
    </r>
  </si>
  <si>
    <r>
      <t xml:space="preserve">DENSE 03 </t>
    </r>
    <r>
      <rPr>
        <sz val="10"/>
        <color theme="1"/>
        <rFont val="Calibri"/>
        <family val="2"/>
        <charset val="238"/>
        <scheme val="minor"/>
      </rPr>
      <t>/ H.047</t>
    </r>
    <r>
      <rPr>
        <sz val="11"/>
        <color theme="1"/>
        <rFont val="Calibri"/>
        <family val="2"/>
        <charset val="238"/>
        <scheme val="minor"/>
      </rPr>
      <t/>
    </r>
  </si>
  <si>
    <r>
      <t xml:space="preserve">DENSE 04 </t>
    </r>
    <r>
      <rPr>
        <sz val="10"/>
        <color theme="1"/>
        <rFont val="Calibri"/>
        <family val="2"/>
        <charset val="238"/>
        <scheme val="minor"/>
      </rPr>
      <t>/ H.048</t>
    </r>
    <r>
      <rPr>
        <sz val="11"/>
        <color theme="1"/>
        <rFont val="Calibri"/>
        <family val="2"/>
        <charset val="238"/>
        <scheme val="minor"/>
      </rPr>
      <t/>
    </r>
  </si>
  <si>
    <r>
      <t xml:space="preserve">DENSE 05 </t>
    </r>
    <r>
      <rPr>
        <sz val="10"/>
        <color theme="1"/>
        <rFont val="Calibri"/>
        <family val="2"/>
        <charset val="238"/>
        <scheme val="minor"/>
      </rPr>
      <t>/ H.049</t>
    </r>
  </si>
  <si>
    <r>
      <t xml:space="preserve">DENSE 06 </t>
    </r>
    <r>
      <rPr>
        <sz val="10"/>
        <color theme="1"/>
        <rFont val="Calibri"/>
        <family val="2"/>
        <charset val="238"/>
        <scheme val="minor"/>
      </rPr>
      <t>/ H.050</t>
    </r>
  </si>
  <si>
    <r>
      <t xml:space="preserve">DENSE 07 </t>
    </r>
    <r>
      <rPr>
        <sz val="10"/>
        <color theme="1"/>
        <rFont val="Calibri"/>
        <family val="2"/>
        <charset val="238"/>
        <scheme val="minor"/>
      </rPr>
      <t>/ H.051</t>
    </r>
  </si>
  <si>
    <r>
      <t xml:space="preserve">DENSE 08 </t>
    </r>
    <r>
      <rPr>
        <sz val="10"/>
        <color theme="1"/>
        <rFont val="Calibri"/>
        <family val="2"/>
        <charset val="238"/>
        <scheme val="minor"/>
      </rPr>
      <t>/ H.052</t>
    </r>
  </si>
  <si>
    <r>
      <t xml:space="preserve">LEAF DISORDERS </t>
    </r>
    <r>
      <rPr>
        <sz val="10"/>
        <color theme="1"/>
        <rFont val="Calibri"/>
        <family val="2"/>
        <charset val="238"/>
        <scheme val="minor"/>
      </rPr>
      <t>/ H.053</t>
    </r>
  </si>
  <si>
    <t>HOLDS</t>
  </si>
  <si>
    <t>Price VAT excluded:</t>
  </si>
  <si>
    <t>Discount Total:</t>
  </si>
  <si>
    <t>VAT</t>
  </si>
  <si>
    <t>%:</t>
  </si>
  <si>
    <r>
      <t xml:space="preserve">GREY  </t>
    </r>
    <r>
      <rPr>
        <b/>
        <sz val="10"/>
        <color theme="1"/>
        <rFont val="Calibri"/>
        <family val="2"/>
        <charset val="238"/>
        <scheme val="minor"/>
      </rPr>
      <t>RAL 7045</t>
    </r>
  </si>
  <si>
    <r>
      <t xml:space="preserve">BLUE  </t>
    </r>
    <r>
      <rPr>
        <sz val="11"/>
        <rFont val="Calibri"/>
        <family val="2"/>
        <charset val="238"/>
        <scheme val="minor"/>
      </rPr>
      <t xml:space="preserve"> </t>
    </r>
    <r>
      <rPr>
        <b/>
        <sz val="11"/>
        <rFont val="Calibri"/>
        <family val="2"/>
        <charset val="238"/>
        <scheme val="minor"/>
      </rPr>
      <t>RAL 5015</t>
    </r>
  </si>
  <si>
    <r>
      <t xml:space="preserve">RED    </t>
    </r>
    <r>
      <rPr>
        <b/>
        <sz val="11"/>
        <color theme="1"/>
        <rFont val="Calibri"/>
        <family val="2"/>
        <charset val="238"/>
        <scheme val="minor"/>
      </rPr>
      <t>RAL 3020</t>
    </r>
  </si>
  <si>
    <r>
      <t xml:space="preserve">YELLOW  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RAL 1021</t>
    </r>
  </si>
  <si>
    <r>
      <t xml:space="preserve">VIOLET   </t>
    </r>
    <r>
      <rPr>
        <b/>
        <sz val="11"/>
        <color theme="0"/>
        <rFont val="Calibri"/>
        <family val="2"/>
        <charset val="238"/>
        <scheme val="minor"/>
      </rPr>
      <t>RAL 4008</t>
    </r>
  </si>
  <si>
    <r>
      <t xml:space="preserve">GREEN   </t>
    </r>
    <r>
      <rPr>
        <b/>
        <sz val="11"/>
        <color theme="1"/>
        <rFont val="Calibri"/>
        <family val="2"/>
        <charset val="238"/>
        <scheme val="minor"/>
      </rPr>
      <t xml:space="preserve"> RAL 6037</t>
    </r>
  </si>
  <si>
    <r>
      <t xml:space="preserve">DARK BLUE  </t>
    </r>
    <r>
      <rPr>
        <b/>
        <sz val="11"/>
        <color theme="0"/>
        <rFont val="Calibri"/>
        <family val="2"/>
        <charset val="238"/>
        <scheme val="minor"/>
      </rPr>
      <t>RAL 5002</t>
    </r>
  </si>
  <si>
    <r>
      <t xml:space="preserve">ORANGE  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RAL 2004</t>
    </r>
  </si>
  <si>
    <r>
      <t xml:space="preserve">GREY    </t>
    </r>
    <r>
      <rPr>
        <b/>
        <sz val="11"/>
        <color theme="1"/>
        <rFont val="Calibri"/>
        <family val="2"/>
        <charset val="238"/>
        <scheme val="minor"/>
      </rPr>
      <t>RAL 7045</t>
    </r>
  </si>
  <si>
    <r>
      <t xml:space="preserve">THE JUG </t>
    </r>
    <r>
      <rPr>
        <sz val="10"/>
        <color theme="1"/>
        <rFont val="Calibri"/>
        <family val="2"/>
        <charset val="238"/>
        <scheme val="minor"/>
      </rPr>
      <t>/ V.011</t>
    </r>
  </si>
  <si>
    <r>
      <t xml:space="preserve">BLADES 01 </t>
    </r>
    <r>
      <rPr>
        <sz val="10"/>
        <color theme="1"/>
        <rFont val="Calibri"/>
        <family val="2"/>
        <charset val="238"/>
        <scheme val="minor"/>
      </rPr>
      <t xml:space="preserve">/ V.048  </t>
    </r>
  </si>
  <si>
    <r>
      <t xml:space="preserve">BASIC - BALLS 1 </t>
    </r>
    <r>
      <rPr>
        <sz val="10"/>
        <color theme="1"/>
        <rFont val="Calibri"/>
        <family val="2"/>
        <charset val="238"/>
        <scheme val="minor"/>
      </rPr>
      <t>/ H.054</t>
    </r>
  </si>
  <si>
    <r>
      <t xml:space="preserve">BASIC - BALLS 2 </t>
    </r>
    <r>
      <rPr>
        <sz val="10"/>
        <color theme="1"/>
        <rFont val="Calibri"/>
        <family val="2"/>
        <charset val="238"/>
        <scheme val="minor"/>
      </rPr>
      <t>/ H.055</t>
    </r>
  </si>
  <si>
    <r>
      <t xml:space="preserve">BASIC - BALLS 3 </t>
    </r>
    <r>
      <rPr>
        <sz val="10"/>
        <color theme="1"/>
        <rFont val="Calibri"/>
        <family val="2"/>
        <charset val="238"/>
        <scheme val="minor"/>
      </rPr>
      <t>/ H.056</t>
    </r>
  </si>
  <si>
    <r>
      <t xml:space="preserve">BASIC - BALLS 4 </t>
    </r>
    <r>
      <rPr>
        <sz val="10"/>
        <color theme="1"/>
        <rFont val="Calibri"/>
        <family val="2"/>
        <charset val="238"/>
        <scheme val="minor"/>
      </rPr>
      <t>/ H.057</t>
    </r>
  </si>
  <si>
    <r>
      <t xml:space="preserve">BASIC - BALLS 5 </t>
    </r>
    <r>
      <rPr>
        <sz val="10"/>
        <color theme="1"/>
        <rFont val="Calibri"/>
        <family val="2"/>
        <charset val="238"/>
        <scheme val="minor"/>
      </rPr>
      <t>/ H.058</t>
    </r>
  </si>
  <si>
    <r>
      <t xml:space="preserve">BASIC - BALLS 6 </t>
    </r>
    <r>
      <rPr>
        <sz val="10"/>
        <color theme="1"/>
        <rFont val="Calibri"/>
        <family val="2"/>
        <charset val="238"/>
        <scheme val="minor"/>
      </rPr>
      <t>/ H.059</t>
    </r>
  </si>
  <si>
    <r>
      <t xml:space="preserve">BASIC - BALLS 7 </t>
    </r>
    <r>
      <rPr>
        <sz val="10"/>
        <color theme="1"/>
        <rFont val="Calibri"/>
        <family val="2"/>
        <charset val="238"/>
        <scheme val="minor"/>
      </rPr>
      <t>/ H.060</t>
    </r>
  </si>
  <si>
    <r>
      <t xml:space="preserve">BASIC - BALLS 8 </t>
    </r>
    <r>
      <rPr>
        <sz val="10"/>
        <color theme="1"/>
        <rFont val="Calibri"/>
        <family val="2"/>
        <charset val="238"/>
        <scheme val="minor"/>
      </rPr>
      <t>/ H.061</t>
    </r>
  </si>
  <si>
    <r>
      <t xml:space="preserve">BASIC - BALLS 9 </t>
    </r>
    <r>
      <rPr>
        <sz val="10"/>
        <color theme="1"/>
        <rFont val="Calibri"/>
        <family val="2"/>
        <charset val="238"/>
        <scheme val="minor"/>
      </rPr>
      <t>/ H.062</t>
    </r>
  </si>
  <si>
    <r>
      <t>Order Form 2023 -</t>
    </r>
    <r>
      <rPr>
        <b/>
        <sz val="16"/>
        <color rgb="FFFF0000"/>
        <rFont val="Calibri"/>
        <family val="2"/>
        <charset val="238"/>
        <scheme val="minor"/>
      </rPr>
      <t xml:space="preserve"> HOLDS</t>
    </r>
  </si>
  <si>
    <r>
      <t>Gym Order Form 2023 -</t>
    </r>
    <r>
      <rPr>
        <b/>
        <sz val="16"/>
        <color rgb="FFFF0000"/>
        <rFont val="Calibri"/>
        <family val="2"/>
        <charset val="238"/>
        <scheme val="minor"/>
      </rPr>
      <t xml:space="preserve"> VOLUMES</t>
    </r>
  </si>
  <si>
    <r>
      <t>BLADES 01                     DUAL TEXTURE</t>
    </r>
    <r>
      <rPr>
        <sz val="10"/>
        <color theme="1"/>
        <rFont val="Calibri"/>
        <family val="2"/>
        <charset val="238"/>
        <scheme val="minor"/>
      </rPr>
      <t xml:space="preserve">/ V.049                                                                        </t>
    </r>
  </si>
  <si>
    <r>
      <t xml:space="preserve">BLADES 02 </t>
    </r>
    <r>
      <rPr>
        <sz val="10"/>
        <color theme="1"/>
        <rFont val="Calibri"/>
        <family val="2"/>
        <charset val="238"/>
        <scheme val="minor"/>
      </rPr>
      <t xml:space="preserve">/ V.050 </t>
    </r>
    <r>
      <rPr>
        <sz val="10"/>
        <color rgb="FFFF0000"/>
        <rFont val="Calibri"/>
        <family val="2"/>
        <charset val="238"/>
        <scheme val="minor"/>
      </rPr>
      <t xml:space="preserve"> </t>
    </r>
  </si>
  <si>
    <r>
      <t xml:space="preserve">BLADES 02     </t>
    </r>
    <r>
      <rPr>
        <b/>
        <sz val="10"/>
        <color rgb="FFFF0000"/>
        <rFont val="Calibri"/>
        <family val="2"/>
        <charset val="238"/>
        <scheme val="minor"/>
      </rPr>
      <t xml:space="preserve">            </t>
    </r>
    <r>
      <rPr>
        <b/>
        <sz val="10"/>
        <color theme="1"/>
        <rFont val="Calibri"/>
        <family val="2"/>
        <charset val="238"/>
        <scheme val="minor"/>
      </rPr>
      <t xml:space="preserve">  DUAL TEXTURE</t>
    </r>
    <r>
      <rPr>
        <sz val="10"/>
        <color theme="1"/>
        <rFont val="Calibri"/>
        <family val="2"/>
        <charset val="238"/>
        <scheme val="minor"/>
      </rPr>
      <t xml:space="preserve">/ V.051  </t>
    </r>
  </si>
  <si>
    <r>
      <t xml:space="preserve">BLADES 03 </t>
    </r>
    <r>
      <rPr>
        <sz val="10"/>
        <color theme="1"/>
        <rFont val="Calibri"/>
        <family val="2"/>
        <charset val="238"/>
        <scheme val="minor"/>
      </rPr>
      <t xml:space="preserve">/ V.052  </t>
    </r>
  </si>
  <si>
    <r>
      <t xml:space="preserve">BLADES 03        </t>
    </r>
    <r>
      <rPr>
        <b/>
        <sz val="10"/>
        <color rgb="FFFF0000"/>
        <rFont val="Calibri"/>
        <family val="2"/>
        <charset val="238"/>
        <scheme val="minor"/>
      </rPr>
      <t xml:space="preserve">   </t>
    </r>
    <r>
      <rPr>
        <b/>
        <sz val="10"/>
        <color theme="1"/>
        <rFont val="Calibri"/>
        <family val="2"/>
        <charset val="238"/>
        <scheme val="minor"/>
      </rPr>
      <t xml:space="preserve">         DUAL TEXTURE</t>
    </r>
    <r>
      <rPr>
        <sz val="10"/>
        <color theme="1"/>
        <rFont val="Calibri"/>
        <family val="2"/>
        <charset val="238"/>
        <scheme val="minor"/>
      </rPr>
      <t xml:space="preserve">/ V.053  </t>
    </r>
  </si>
  <si>
    <r>
      <t xml:space="preserve">EDGIES 01 </t>
    </r>
    <r>
      <rPr>
        <sz val="10"/>
        <color theme="1"/>
        <rFont val="Calibri"/>
        <family val="2"/>
        <charset val="238"/>
        <scheme val="minor"/>
      </rPr>
      <t xml:space="preserve">/ V.054  </t>
    </r>
  </si>
  <si>
    <r>
      <t xml:space="preserve">EDGIES 01     </t>
    </r>
    <r>
      <rPr>
        <b/>
        <sz val="10"/>
        <color rgb="FFFF0000"/>
        <rFont val="Calibri"/>
        <family val="2"/>
        <charset val="238"/>
        <scheme val="minor"/>
      </rPr>
      <t xml:space="preserve">       </t>
    </r>
    <r>
      <rPr>
        <b/>
        <sz val="10"/>
        <color theme="1"/>
        <rFont val="Calibri"/>
        <family val="2"/>
        <charset val="238"/>
        <scheme val="minor"/>
      </rPr>
      <t xml:space="preserve">            DUAL TEXTURE</t>
    </r>
    <r>
      <rPr>
        <sz val="10"/>
        <color theme="1"/>
        <rFont val="Calibri"/>
        <family val="2"/>
        <charset val="238"/>
        <scheme val="minor"/>
      </rPr>
      <t xml:space="preserve">/ V.055  </t>
    </r>
  </si>
  <si>
    <r>
      <t>EDGIES 02</t>
    </r>
    <r>
      <rPr>
        <sz val="10"/>
        <color theme="1"/>
        <rFont val="Calibri"/>
        <family val="2"/>
        <charset val="238"/>
        <scheme val="minor"/>
      </rPr>
      <t xml:space="preserve">/ V.056 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b/>
        <sz val="10"/>
        <color rgb="FFFF0000"/>
        <rFont val="Calibri"/>
        <family val="2"/>
        <charset val="238"/>
        <scheme val="minor"/>
      </rPr>
      <t xml:space="preserve"> </t>
    </r>
  </si>
  <si>
    <r>
      <t xml:space="preserve">EDGIES 02           </t>
    </r>
    <r>
      <rPr>
        <b/>
        <sz val="10"/>
        <color rgb="FFFF0000"/>
        <rFont val="Calibri"/>
        <family val="2"/>
        <charset val="238"/>
        <scheme val="minor"/>
      </rPr>
      <t xml:space="preserve">         </t>
    </r>
    <r>
      <rPr>
        <b/>
        <sz val="10"/>
        <color theme="1"/>
        <rFont val="Calibri"/>
        <family val="2"/>
        <charset val="238"/>
        <scheme val="minor"/>
      </rPr>
      <t xml:space="preserve">   DUAL TEXTURE </t>
    </r>
    <r>
      <rPr>
        <sz val="10"/>
        <color theme="1"/>
        <rFont val="Calibri"/>
        <family val="2"/>
        <charset val="238"/>
        <scheme val="minor"/>
      </rPr>
      <t xml:space="preserve">/ V.057 </t>
    </r>
  </si>
  <si>
    <r>
      <t xml:space="preserve">SPLITTERS </t>
    </r>
    <r>
      <rPr>
        <sz val="10"/>
        <color theme="1"/>
        <rFont val="Calibri"/>
        <family val="2"/>
        <charset val="238"/>
        <scheme val="minor"/>
      </rPr>
      <t xml:space="preserve">/ V.058 </t>
    </r>
    <r>
      <rPr>
        <sz val="10"/>
        <color rgb="FFFF0000"/>
        <rFont val="Calibri"/>
        <family val="2"/>
        <charset val="238"/>
        <scheme val="minor"/>
      </rPr>
      <t xml:space="preserve"> </t>
    </r>
  </si>
  <si>
    <r>
      <t xml:space="preserve">SPLITTERS         </t>
    </r>
    <r>
      <rPr>
        <b/>
        <sz val="10"/>
        <color rgb="FFFF0000"/>
        <rFont val="Calibri"/>
        <family val="2"/>
        <charset val="238"/>
        <scheme val="minor"/>
      </rPr>
      <t xml:space="preserve">            </t>
    </r>
    <r>
      <rPr>
        <b/>
        <sz val="10"/>
        <color theme="1"/>
        <rFont val="Calibri"/>
        <family val="2"/>
        <charset val="238"/>
        <scheme val="minor"/>
      </rPr>
      <t xml:space="preserve"> DUAL TEXTURE</t>
    </r>
    <r>
      <rPr>
        <sz val="10"/>
        <color theme="1"/>
        <rFont val="Calibri"/>
        <family val="2"/>
        <charset val="238"/>
        <scheme val="minor"/>
      </rPr>
      <t xml:space="preserve">/ V.059  </t>
    </r>
  </si>
  <si>
    <r>
      <rPr>
        <b/>
        <sz val="10"/>
        <color theme="1"/>
        <rFont val="Calibri"/>
        <family val="2"/>
        <charset val="238"/>
        <scheme val="minor"/>
      </rPr>
      <t>WAVES</t>
    </r>
    <r>
      <rPr>
        <sz val="10"/>
        <color theme="1"/>
        <rFont val="Calibri"/>
        <family val="2"/>
        <charset val="238"/>
        <scheme val="minor"/>
      </rPr>
      <t xml:space="preserve">/ V.060   </t>
    </r>
  </si>
  <si>
    <r>
      <rPr>
        <b/>
        <sz val="10"/>
        <color theme="1"/>
        <rFont val="Calibri"/>
        <family val="2"/>
        <charset val="238"/>
        <scheme val="minor"/>
      </rPr>
      <t xml:space="preserve">WAVES          </t>
    </r>
    <r>
      <rPr>
        <b/>
        <sz val="10"/>
        <color rgb="FFFF0000"/>
        <rFont val="Calibri"/>
        <family val="2"/>
        <charset val="238"/>
        <scheme val="minor"/>
      </rPr>
      <t xml:space="preserve">      </t>
    </r>
    <r>
      <rPr>
        <b/>
        <sz val="10"/>
        <color theme="1"/>
        <rFont val="Calibri"/>
        <family val="2"/>
        <charset val="238"/>
        <scheme val="minor"/>
      </rPr>
      <t xml:space="preserve">            DUAL TEXTURE</t>
    </r>
    <r>
      <rPr>
        <sz val="10"/>
        <color theme="1"/>
        <rFont val="Calibri"/>
        <family val="2"/>
        <charset val="238"/>
        <scheme val="minor"/>
      </rPr>
      <t xml:space="preserve">/ V.061 </t>
    </r>
  </si>
  <si>
    <t xml:space="preserve">SLOPE STARS </t>
  </si>
  <si>
    <r>
      <rPr>
        <b/>
        <sz val="10"/>
        <color rgb="FFFF0000"/>
        <rFont val="Calibri"/>
        <family val="2"/>
        <charset val="238"/>
        <scheme val="minor"/>
      </rPr>
      <t>DUAL TEXTURE</t>
    </r>
    <r>
      <rPr>
        <sz val="10"/>
        <color theme="1"/>
        <rFont val="Calibri"/>
        <family val="2"/>
        <charset val="238"/>
        <scheme val="minor"/>
      </rPr>
      <t xml:space="preserve">/ V.062 </t>
    </r>
  </si>
  <si>
    <r>
      <rPr>
        <b/>
        <sz val="10"/>
        <color rgb="FFFF0000"/>
        <rFont val="Calibri"/>
        <family val="2"/>
        <charset val="238"/>
        <scheme val="minor"/>
      </rPr>
      <t>FULL TEXTURE</t>
    </r>
    <r>
      <rPr>
        <sz val="10"/>
        <color theme="1"/>
        <rFont val="Calibri"/>
        <family val="2"/>
        <charset val="238"/>
        <scheme val="minor"/>
      </rPr>
      <t xml:space="preserve">/ V.063 </t>
    </r>
  </si>
  <si>
    <t>WAVE RIDERS</t>
  </si>
  <si>
    <r>
      <rPr>
        <b/>
        <sz val="10"/>
        <color rgb="FFFF0000"/>
        <rFont val="Calibri"/>
        <family val="2"/>
        <charset val="238"/>
        <scheme val="minor"/>
      </rPr>
      <t>DUAL TEXTURE</t>
    </r>
    <r>
      <rPr>
        <sz val="10"/>
        <color theme="1"/>
        <rFont val="Calibri"/>
        <family val="2"/>
        <charset val="238"/>
        <scheme val="minor"/>
      </rPr>
      <t xml:space="preserve">/ V.064 </t>
    </r>
  </si>
  <si>
    <r>
      <rPr>
        <b/>
        <sz val="10"/>
        <color rgb="FFFF0000"/>
        <rFont val="Calibri"/>
        <family val="2"/>
        <charset val="238"/>
        <scheme val="minor"/>
      </rPr>
      <t>FULL TEXTURE</t>
    </r>
    <r>
      <rPr>
        <sz val="10"/>
        <color theme="1"/>
        <rFont val="Calibri"/>
        <family val="2"/>
        <charset val="238"/>
        <scheme val="minor"/>
      </rPr>
      <t xml:space="preserve">/ V.065 </t>
    </r>
  </si>
  <si>
    <t>LEDGES</t>
  </si>
  <si>
    <r>
      <rPr>
        <b/>
        <sz val="10"/>
        <color rgb="FFFF0000"/>
        <rFont val="Calibri"/>
        <family val="2"/>
        <charset val="238"/>
        <scheme val="minor"/>
      </rPr>
      <t>FULL TEXTURE</t>
    </r>
    <r>
      <rPr>
        <sz val="10"/>
        <color theme="1"/>
        <rFont val="Calibri"/>
        <family val="2"/>
        <charset val="238"/>
        <scheme val="minor"/>
      </rPr>
      <t xml:space="preserve">/ V.067 </t>
    </r>
  </si>
  <si>
    <r>
      <rPr>
        <b/>
        <sz val="10"/>
        <color rgb="FFFF0000"/>
        <rFont val="Calibri"/>
        <family val="2"/>
        <charset val="238"/>
        <scheme val="minor"/>
      </rPr>
      <t>DUAL TEXTURE</t>
    </r>
    <r>
      <rPr>
        <sz val="10"/>
        <color theme="1"/>
        <rFont val="Calibri"/>
        <family val="2"/>
        <charset val="238"/>
        <scheme val="minor"/>
      </rPr>
      <t xml:space="preserve">/ V.066 </t>
    </r>
  </si>
  <si>
    <t>NEW  2023</t>
  </si>
  <si>
    <t>NEW 2023</t>
  </si>
  <si>
    <t>COMFORT ZONE 01</t>
  </si>
  <si>
    <t>PINCH ATTACK 01</t>
  </si>
  <si>
    <t>PINCH ATTACK 02</t>
  </si>
  <si>
    <t>PINCH ATTACK 03</t>
  </si>
  <si>
    <t>PINCH ATTACK 04</t>
  </si>
  <si>
    <t>PINCH ATTACK 05</t>
  </si>
  <si>
    <t>VAT number</t>
  </si>
  <si>
    <t>/ H.063</t>
  </si>
  <si>
    <t>/ H.064</t>
  </si>
  <si>
    <t>/ H.065</t>
  </si>
  <si>
    <t>/ H.066</t>
  </si>
  <si>
    <t>/ H.067</t>
  </si>
  <si>
    <t>/ H.068</t>
  </si>
  <si>
    <t>Price £ exc. VAT</t>
  </si>
  <si>
    <t>Orders to: kate.gripz@gmail.com</t>
  </si>
  <si>
    <t xml:space="preserve">PLEASE NOTE: Prices are excluding VAT, shipping and export/ import charges.  Payment before production.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</si>
</sst>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5" formatCode="&quot;£&quot;#,##0.00"/>
  </numFmts>
  <fonts count="5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9"/>
      <color theme="1"/>
      <name val="Calibri Light"/>
      <family val="2"/>
      <charset val="238"/>
    </font>
    <font>
      <sz val="9"/>
      <color theme="1"/>
      <name val="Calibri Light"/>
      <family val="2"/>
      <charset val="238"/>
    </font>
    <font>
      <sz val="9"/>
      <color theme="0"/>
      <name val="Calibri Light"/>
      <family val="2"/>
      <charset val="238"/>
    </font>
    <font>
      <b/>
      <sz val="9"/>
      <color theme="0"/>
      <name val="Calibri Light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theme="1"/>
      <name val="Calibri Light"/>
      <family val="2"/>
      <charset val="238"/>
    </font>
    <font>
      <b/>
      <i/>
      <sz val="10"/>
      <color theme="1"/>
      <name val="Calibri Light"/>
      <family val="2"/>
      <charset val="238"/>
    </font>
    <font>
      <sz val="1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2"/>
      <color theme="10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0"/>
      <color theme="8"/>
      <name val="Calibri"/>
      <family val="2"/>
      <charset val="238"/>
      <scheme val="minor"/>
    </font>
    <font>
      <b/>
      <sz val="9"/>
      <color rgb="FF000000"/>
      <name val="Segoe UI"/>
      <family val="2"/>
      <charset val="1"/>
    </font>
    <font>
      <sz val="9"/>
      <color rgb="FF000000"/>
      <name val="Segoe UI"/>
      <family val="2"/>
      <charset val="1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11"/>
      <color theme="11"/>
      <name val="Calibri"/>
      <family val="2"/>
      <charset val="238"/>
      <scheme val="minor"/>
    </font>
    <font>
      <i/>
      <sz val="12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9"/>
      <color theme="1"/>
      <name val="Calibri"/>
      <family val="2"/>
      <charset val="238"/>
      <scheme val="minor"/>
    </font>
    <font>
      <sz val="19"/>
      <color theme="1"/>
      <name val="Calibri Light"/>
      <family val="2"/>
      <charset val="238"/>
    </font>
    <font>
      <b/>
      <sz val="19"/>
      <color theme="1"/>
      <name val="Calibri Light"/>
      <family val="2"/>
      <charset val="238"/>
    </font>
    <font>
      <sz val="19"/>
      <color theme="0"/>
      <name val="Calibri Light"/>
      <family val="2"/>
      <charset val="238"/>
    </font>
    <font>
      <b/>
      <sz val="19"/>
      <color theme="0"/>
      <name val="Calibri Light"/>
      <family val="2"/>
      <charset val="238"/>
    </font>
    <font>
      <sz val="19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b/>
      <sz val="19"/>
      <color theme="1"/>
      <name val="Calibri"/>
      <family val="2"/>
      <charset val="238"/>
    </font>
    <font>
      <sz val="19"/>
      <color theme="1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8"/>
      <color rgb="FFFF0000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</font>
    <font>
      <sz val="18"/>
      <color theme="1"/>
      <name val="Calibri"/>
      <family val="2"/>
      <charset val="238"/>
    </font>
    <font>
      <b/>
      <u/>
      <sz val="11"/>
      <color rgb="FF0070C0"/>
      <name val="Calibri"/>
      <family val="2"/>
      <charset val="238"/>
      <scheme val="minor"/>
    </font>
    <font>
      <b/>
      <u/>
      <sz val="10"/>
      <color rgb="FF0070C0"/>
      <name val="Calibri"/>
      <family val="2"/>
      <charset val="238"/>
      <scheme val="minor"/>
    </font>
    <font>
      <b/>
      <u/>
      <sz val="10"/>
      <color theme="10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32CA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CFC62"/>
        <bgColor indexed="64"/>
      </patternFill>
    </fill>
    <fill>
      <patternFill patternType="solid">
        <fgColor rgb="FFFC10C4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6FBD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2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medium">
        <color auto="1"/>
      </bottom>
      <diagonal/>
    </border>
    <border>
      <left style="thin">
        <color theme="0"/>
      </left>
      <right/>
      <top/>
      <bottom style="medium">
        <color auto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medium">
        <color auto="1"/>
      </right>
      <top/>
      <bottom style="thin">
        <color auto="1"/>
      </bottom>
      <diagonal/>
    </border>
    <border>
      <left style="thin">
        <color theme="0"/>
      </left>
      <right style="medium">
        <color auto="1"/>
      </right>
      <top/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auto="1"/>
      </bottom>
      <diagonal/>
    </border>
    <border>
      <left/>
      <right style="thin">
        <color theme="0"/>
      </right>
      <top style="medium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/>
      <right style="thin">
        <color theme="0"/>
      </right>
      <top style="thin">
        <color theme="0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/>
      <diagonal/>
    </border>
    <border>
      <left/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medium">
        <color auto="1"/>
      </bottom>
      <diagonal/>
    </border>
    <border>
      <left style="thin">
        <color theme="0"/>
      </left>
      <right/>
      <top style="thin">
        <color auto="1"/>
      </top>
      <bottom style="medium">
        <color auto="1"/>
      </bottom>
      <diagonal/>
    </border>
    <border>
      <left/>
      <right style="thin">
        <color theme="0"/>
      </right>
      <top style="thin">
        <color auto="1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 style="medium">
        <color auto="1"/>
      </right>
      <top style="medium">
        <color auto="1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medium">
        <color auto="1"/>
      </bottom>
      <diagonal/>
    </border>
    <border>
      <left style="medium">
        <color auto="1"/>
      </left>
      <right style="medium">
        <color theme="0"/>
      </right>
      <top style="medium">
        <color auto="1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auto="1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medium">
        <color auto="1"/>
      </top>
      <bottom style="medium">
        <color theme="0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auto="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theme="0"/>
      </left>
      <right/>
      <top style="medium">
        <color theme="0"/>
      </top>
      <bottom style="thin">
        <color auto="1"/>
      </bottom>
      <diagonal/>
    </border>
    <border>
      <left/>
      <right style="medium">
        <color theme="0"/>
      </right>
      <top style="medium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medium">
        <color auto="1"/>
      </left>
      <right/>
      <top/>
      <bottom style="thin">
        <color rgb="FFFFFFFF"/>
      </bottom>
      <diagonal/>
    </border>
    <border>
      <left style="thin">
        <color theme="0"/>
      </left>
      <right/>
      <top/>
      <bottom style="thin">
        <color rgb="FFFFFFFF"/>
      </bottom>
      <diagonal/>
    </border>
    <border>
      <left style="thin">
        <color theme="0"/>
      </left>
      <right style="thin">
        <color theme="0"/>
      </right>
      <top/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medium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/>
      <top style="thin">
        <color auto="1"/>
      </top>
      <bottom style="thin">
        <color rgb="FFFFFFFF"/>
      </bottom>
      <diagonal/>
    </border>
    <border>
      <left/>
      <right style="thin">
        <color theme="0"/>
      </right>
      <top style="thin">
        <color auto="1"/>
      </top>
      <bottom style="thin">
        <color rgb="FFFFFFFF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medium">
        <color auto="1"/>
      </left>
      <right style="thin">
        <color theme="0"/>
      </right>
      <top/>
      <bottom/>
      <diagonal/>
    </border>
    <border>
      <left style="medium">
        <color auto="1"/>
      </left>
      <right/>
      <top style="thin">
        <color theme="0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theme="0"/>
      </left>
      <right style="thin">
        <color theme="0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 style="medium">
        <color auto="1"/>
      </right>
      <top/>
      <bottom/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thin">
        <color auto="1"/>
      </top>
      <bottom/>
      <diagonal/>
    </border>
    <border>
      <left style="thin">
        <color theme="0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/>
      <right style="medium">
        <color auto="1"/>
      </right>
      <top/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medium">
        <color auto="1"/>
      </bottom>
      <diagonal/>
    </border>
    <border>
      <left/>
      <right style="medium">
        <color auto="1"/>
      </right>
      <top style="thin">
        <color theme="0"/>
      </top>
      <bottom style="medium">
        <color auto="1"/>
      </bottom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medium">
        <color auto="1"/>
      </bottom>
      <diagonal/>
    </border>
    <border>
      <left/>
      <right style="thin">
        <color theme="0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theme="0"/>
      </left>
      <right/>
      <top style="medium">
        <color auto="1"/>
      </top>
      <bottom/>
      <diagonal/>
    </border>
    <border>
      <left/>
      <right style="thin">
        <color theme="0"/>
      </right>
      <top style="medium">
        <color auto="1"/>
      </top>
      <bottom/>
      <diagonal/>
    </border>
    <border>
      <left style="medium">
        <color theme="0"/>
      </left>
      <right style="medium">
        <color theme="0"/>
      </right>
      <top style="medium">
        <color auto="1"/>
      </top>
      <bottom/>
      <diagonal/>
    </border>
    <border>
      <left style="medium">
        <color theme="0"/>
      </left>
      <right style="medium">
        <color theme="0"/>
      </right>
      <top/>
      <bottom style="thin">
        <color auto="1"/>
      </bottom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</borders>
  <cellStyleXfs count="7">
    <xf numFmtId="0" fontId="0" fillId="0" borderId="0"/>
    <xf numFmtId="0" fontId="1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</cellStyleXfs>
  <cellXfs count="820">
    <xf numFmtId="0" fontId="0" fillId="0" borderId="0" xfId="0"/>
    <xf numFmtId="0" fontId="0" fillId="0" borderId="1" xfId="0" applyBorder="1"/>
    <xf numFmtId="0" fontId="16" fillId="0" borderId="1" xfId="0" applyFont="1" applyBorder="1"/>
    <xf numFmtId="0" fontId="16" fillId="0" borderId="1" xfId="1" applyFont="1" applyBorder="1"/>
    <xf numFmtId="0" fontId="1" fillId="0" borderId="1" xfId="0" applyFont="1" applyBorder="1"/>
    <xf numFmtId="0" fontId="18" fillId="0" borderId="1" xfId="1" applyFont="1" applyBorder="1"/>
    <xf numFmtId="0" fontId="19" fillId="0" borderId="1" xfId="0" applyFont="1" applyBorder="1"/>
    <xf numFmtId="0" fontId="20" fillId="0" borderId="1" xfId="0" applyFont="1" applyBorder="1"/>
    <xf numFmtId="0" fontId="0" fillId="0" borderId="7" xfId="0" applyBorder="1"/>
    <xf numFmtId="0" fontId="20" fillId="0" borderId="7" xfId="0" applyFont="1" applyBorder="1"/>
    <xf numFmtId="0" fontId="9" fillId="0" borderId="7" xfId="0" applyFont="1" applyBorder="1"/>
    <xf numFmtId="0" fontId="19" fillId="0" borderId="7" xfId="0" applyFont="1" applyBorder="1"/>
    <xf numFmtId="0" fontId="0" fillId="0" borderId="51" xfId="0" applyBorder="1" applyAlignment="1">
      <alignment vertical="center"/>
    </xf>
    <xf numFmtId="0" fontId="0" fillId="0" borderId="30" xfId="0" applyBorder="1" applyAlignment="1">
      <alignment vertical="center"/>
    </xf>
    <xf numFmtId="0" fontId="19" fillId="0" borderId="30" xfId="0" applyFont="1" applyBorder="1" applyAlignment="1">
      <alignment vertical="center"/>
    </xf>
    <xf numFmtId="0" fontId="20" fillId="0" borderId="30" xfId="0" applyFont="1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53" xfId="0" applyBorder="1"/>
    <xf numFmtId="0" fontId="2" fillId="0" borderId="54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0" fontId="22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54" xfId="0" applyBorder="1" applyAlignment="1">
      <alignment vertical="center"/>
    </xf>
    <xf numFmtId="0" fontId="3" fillId="0" borderId="5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58" xfId="0" applyFont="1" applyBorder="1" applyAlignment="1">
      <alignment vertical="center"/>
    </xf>
    <xf numFmtId="0" fontId="3" fillId="0" borderId="54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0" fillId="0" borderId="58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60" xfId="0" applyBorder="1" applyAlignment="1">
      <alignment vertical="center"/>
    </xf>
    <xf numFmtId="0" fontId="0" fillId="0" borderId="34" xfId="0" applyBorder="1"/>
    <xf numFmtId="0" fontId="3" fillId="0" borderId="10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61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6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63" xfId="0" applyBorder="1"/>
    <xf numFmtId="0" fontId="0" fillId="0" borderId="64" xfId="0" applyBorder="1"/>
    <xf numFmtId="0" fontId="0" fillId="0" borderId="65" xfId="0" applyBorder="1"/>
    <xf numFmtId="0" fontId="0" fillId="0" borderId="23" xfId="0" applyBorder="1"/>
    <xf numFmtId="0" fontId="0" fillId="0" borderId="66" xfId="0" applyBorder="1"/>
    <xf numFmtId="0" fontId="2" fillId="0" borderId="67" xfId="0" applyFont="1" applyBorder="1" applyAlignment="1">
      <alignment vertical="center"/>
    </xf>
    <xf numFmtId="0" fontId="0" fillId="0" borderId="68" xfId="0" applyBorder="1" applyAlignment="1">
      <alignment vertical="center"/>
    </xf>
    <xf numFmtId="0" fontId="0" fillId="0" borderId="68" xfId="0" applyBorder="1"/>
    <xf numFmtId="0" fontId="0" fillId="0" borderId="69" xfId="0" applyBorder="1"/>
    <xf numFmtId="0" fontId="0" fillId="0" borderId="19" xfId="0" applyBorder="1"/>
    <xf numFmtId="0" fontId="0" fillId="0" borderId="60" xfId="0" applyBorder="1"/>
    <xf numFmtId="0" fontId="0" fillId="0" borderId="67" xfId="0" applyBorder="1" applyAlignment="1">
      <alignment vertical="center"/>
    </xf>
    <xf numFmtId="0" fontId="4" fillId="0" borderId="67" xfId="0" applyFont="1" applyBorder="1" applyAlignment="1">
      <alignment vertical="center"/>
    </xf>
    <xf numFmtId="0" fontId="0" fillId="0" borderId="70" xfId="0" applyBorder="1" applyAlignment="1" applyProtection="1">
      <alignment vertical="center"/>
      <protection locked="0"/>
    </xf>
    <xf numFmtId="0" fontId="0" fillId="0" borderId="27" xfId="0" applyBorder="1" applyAlignment="1">
      <alignment vertical="center"/>
    </xf>
    <xf numFmtId="0" fontId="0" fillId="0" borderId="73" xfId="0" applyBorder="1" applyAlignment="1">
      <alignment vertical="center"/>
    </xf>
    <xf numFmtId="0" fontId="0" fillId="0" borderId="35" xfId="0" applyBorder="1" applyAlignment="1" applyProtection="1">
      <alignment vertical="center"/>
      <protection locked="0"/>
    </xf>
    <xf numFmtId="0" fontId="0" fillId="0" borderId="1" xfId="0" applyBorder="1" applyAlignment="1">
      <alignment horizontal="center" vertical="center"/>
    </xf>
    <xf numFmtId="0" fontId="0" fillId="0" borderId="74" xfId="0" applyBorder="1" applyAlignment="1">
      <alignment vertical="center"/>
    </xf>
    <xf numFmtId="2" fontId="0" fillId="0" borderId="76" xfId="0" applyNumberFormat="1" applyBorder="1" applyAlignment="1">
      <alignment horizontal="right" vertical="center"/>
    </xf>
    <xf numFmtId="2" fontId="0" fillId="0" borderId="34" xfId="0" applyNumberFormat="1" applyBorder="1" applyAlignment="1">
      <alignment horizontal="right" vertical="center"/>
    </xf>
    <xf numFmtId="2" fontId="0" fillId="0" borderId="1" xfId="0" applyNumberFormat="1" applyBorder="1" applyAlignment="1">
      <alignment vertical="center"/>
    </xf>
    <xf numFmtId="0" fontId="0" fillId="0" borderId="77" xfId="0" applyBorder="1"/>
    <xf numFmtId="0" fontId="0" fillId="0" borderId="70" xfId="0" applyBorder="1" applyAlignment="1">
      <alignment vertical="center"/>
    </xf>
    <xf numFmtId="0" fontId="0" fillId="0" borderId="34" xfId="0" applyBorder="1" applyAlignment="1">
      <alignment horizontal="right" vertical="center"/>
    </xf>
    <xf numFmtId="0" fontId="0" fillId="0" borderId="35" xfId="0" applyBorder="1" applyAlignment="1">
      <alignment vertical="center"/>
    </xf>
    <xf numFmtId="0" fontId="0" fillId="0" borderId="78" xfId="0" applyBorder="1" applyAlignment="1">
      <alignment vertical="center"/>
    </xf>
    <xf numFmtId="2" fontId="0" fillId="0" borderId="80" xfId="0" applyNumberFormat="1" applyBorder="1" applyAlignment="1">
      <alignment horizontal="right" vertical="center"/>
    </xf>
    <xf numFmtId="0" fontId="0" fillId="0" borderId="81" xfId="0" applyBorder="1" applyAlignment="1">
      <alignment vertical="center"/>
    </xf>
    <xf numFmtId="0" fontId="0" fillId="0" borderId="85" xfId="0" applyBorder="1" applyAlignment="1">
      <alignment vertical="center"/>
    </xf>
    <xf numFmtId="0" fontId="10" fillId="0" borderId="8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17" xfId="0" applyBorder="1"/>
    <xf numFmtId="0" fontId="0" fillId="0" borderId="62" xfId="0" applyBorder="1"/>
    <xf numFmtId="0" fontId="1" fillId="0" borderId="1" xfId="0" applyFont="1" applyBorder="1" applyAlignment="1">
      <alignment vertical="center"/>
    </xf>
    <xf numFmtId="0" fontId="0" fillId="0" borderId="1" xfId="0" applyBorder="1" applyProtection="1">
      <protection locked="0"/>
    </xf>
    <xf numFmtId="0" fontId="13" fillId="2" borderId="0" xfId="0" applyFont="1" applyFill="1" applyAlignment="1" applyProtection="1">
      <alignment horizontal="center" vertical="center"/>
      <protection locked="0"/>
    </xf>
    <xf numFmtId="0" fontId="12" fillId="12" borderId="0" xfId="0" applyFont="1" applyFill="1" applyAlignment="1" applyProtection="1">
      <alignment horizontal="center" vertical="center"/>
      <protection locked="0"/>
    </xf>
    <xf numFmtId="0" fontId="12" fillId="13" borderId="0" xfId="0" applyFont="1" applyFill="1" applyAlignment="1" applyProtection="1">
      <alignment horizontal="center" vertical="center"/>
      <protection locked="0"/>
    </xf>
    <xf numFmtId="0" fontId="12" fillId="14" borderId="0" xfId="0" applyFont="1" applyFill="1" applyAlignment="1" applyProtection="1">
      <alignment horizontal="center" vertical="center"/>
      <protection locked="0"/>
    </xf>
    <xf numFmtId="0" fontId="12" fillId="15" borderId="0" xfId="0" applyFont="1" applyFill="1" applyAlignment="1" applyProtection="1">
      <alignment horizontal="center" vertical="center"/>
      <protection locked="0"/>
    </xf>
    <xf numFmtId="0" fontId="12" fillId="2" borderId="0" xfId="0" applyFont="1" applyFill="1" applyAlignment="1" applyProtection="1">
      <alignment horizontal="center" vertical="center"/>
      <protection locked="0"/>
    </xf>
    <xf numFmtId="0" fontId="12" fillId="16" borderId="0" xfId="0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17" borderId="0" xfId="0" applyFont="1" applyFill="1" applyAlignment="1" applyProtection="1">
      <alignment horizontal="center" vertical="center"/>
      <protection locked="0"/>
    </xf>
    <xf numFmtId="0" fontId="12" fillId="18" borderId="0" xfId="0" applyFont="1" applyFill="1" applyAlignment="1" applyProtection="1">
      <alignment horizontal="center" vertical="center"/>
      <protection locked="0"/>
    </xf>
    <xf numFmtId="0" fontId="12" fillId="19" borderId="0" xfId="0" applyFont="1" applyFill="1" applyAlignment="1" applyProtection="1">
      <alignment horizontal="center" vertical="center"/>
      <protection locked="0"/>
    </xf>
    <xf numFmtId="0" fontId="12" fillId="2" borderId="14" xfId="0" applyFont="1" applyFill="1" applyBorder="1" applyAlignment="1" applyProtection="1">
      <alignment horizontal="center" vertical="center"/>
      <protection locked="0"/>
    </xf>
    <xf numFmtId="0" fontId="12" fillId="12" borderId="14" xfId="0" applyFont="1" applyFill="1" applyBorder="1" applyAlignment="1" applyProtection="1">
      <alignment horizontal="center" vertical="center"/>
      <protection locked="0"/>
    </xf>
    <xf numFmtId="0" fontId="12" fillId="13" borderId="14" xfId="0" applyFont="1" applyFill="1" applyBorder="1" applyAlignment="1" applyProtection="1">
      <alignment horizontal="center" vertical="center"/>
      <protection locked="0"/>
    </xf>
    <xf numFmtId="0" fontId="12" fillId="14" borderId="8" xfId="0" applyFont="1" applyFill="1" applyBorder="1" applyAlignment="1" applyProtection="1">
      <alignment horizontal="center" vertical="center"/>
      <protection locked="0"/>
    </xf>
    <xf numFmtId="0" fontId="12" fillId="15" borderId="14" xfId="0" applyFont="1" applyFill="1" applyBorder="1" applyAlignment="1" applyProtection="1">
      <alignment horizontal="center" vertical="center"/>
      <protection locked="0"/>
    </xf>
    <xf numFmtId="0" fontId="12" fillId="16" borderId="14" xfId="0" applyFont="1" applyFill="1" applyBorder="1" applyAlignment="1" applyProtection="1">
      <alignment horizontal="center" vertical="center"/>
      <protection locked="0"/>
    </xf>
    <xf numFmtId="0" fontId="12" fillId="0" borderId="14" xfId="0" applyFont="1" applyBorder="1" applyAlignment="1" applyProtection="1">
      <alignment horizontal="center" vertical="center"/>
      <protection locked="0"/>
    </xf>
    <xf numFmtId="0" fontId="12" fillId="17" borderId="14" xfId="0" applyFont="1" applyFill="1" applyBorder="1" applyAlignment="1" applyProtection="1">
      <alignment horizontal="center" vertical="center"/>
      <protection locked="0"/>
    </xf>
    <xf numFmtId="0" fontId="12" fillId="18" borderId="14" xfId="0" applyFont="1" applyFill="1" applyBorder="1" applyAlignment="1" applyProtection="1">
      <alignment horizontal="center" vertical="center"/>
      <protection locked="0"/>
    </xf>
    <xf numFmtId="0" fontId="12" fillId="19" borderId="14" xfId="0" applyFont="1" applyFill="1" applyBorder="1" applyAlignment="1" applyProtection="1">
      <alignment horizontal="center" vertical="center"/>
      <protection locked="0"/>
    </xf>
    <xf numFmtId="0" fontId="12" fillId="2" borderId="13" xfId="0" applyFont="1" applyFill="1" applyBorder="1" applyAlignment="1" applyProtection="1">
      <alignment horizontal="center" vertical="center"/>
      <protection locked="0"/>
    </xf>
    <xf numFmtId="0" fontId="12" fillId="12" borderId="13" xfId="0" applyFont="1" applyFill="1" applyBorder="1" applyAlignment="1" applyProtection="1">
      <alignment horizontal="center" vertical="center"/>
      <protection locked="0"/>
    </xf>
    <xf numFmtId="0" fontId="12" fillId="13" borderId="13" xfId="0" applyFont="1" applyFill="1" applyBorder="1" applyAlignment="1" applyProtection="1">
      <alignment horizontal="center" vertical="center"/>
      <protection locked="0"/>
    </xf>
    <xf numFmtId="0" fontId="12" fillId="14" borderId="4" xfId="0" applyFont="1" applyFill="1" applyBorder="1" applyAlignment="1" applyProtection="1">
      <alignment horizontal="center" vertical="center"/>
      <protection locked="0"/>
    </xf>
    <xf numFmtId="0" fontId="12" fillId="15" borderId="13" xfId="0" applyFont="1" applyFill="1" applyBorder="1" applyAlignment="1" applyProtection="1">
      <alignment horizontal="center" vertical="center"/>
      <protection locked="0"/>
    </xf>
    <xf numFmtId="0" fontId="12" fillId="16" borderId="13" xfId="0" applyFont="1" applyFill="1" applyBorder="1" applyAlignment="1" applyProtection="1">
      <alignment horizontal="center" vertical="center"/>
      <protection locked="0"/>
    </xf>
    <xf numFmtId="0" fontId="12" fillId="0" borderId="13" xfId="0" applyFont="1" applyBorder="1" applyAlignment="1" applyProtection="1">
      <alignment horizontal="center" vertical="center"/>
      <protection locked="0"/>
    </xf>
    <xf numFmtId="0" fontId="12" fillId="17" borderId="13" xfId="0" applyFont="1" applyFill="1" applyBorder="1" applyAlignment="1" applyProtection="1">
      <alignment horizontal="center" vertical="center"/>
      <protection locked="0"/>
    </xf>
    <xf numFmtId="0" fontId="12" fillId="18" borderId="13" xfId="0" applyFont="1" applyFill="1" applyBorder="1" applyAlignment="1" applyProtection="1">
      <alignment horizontal="center" vertical="center"/>
      <protection locked="0"/>
    </xf>
    <xf numFmtId="0" fontId="12" fillId="19" borderId="13" xfId="0" applyFont="1" applyFill="1" applyBorder="1" applyAlignment="1" applyProtection="1">
      <alignment horizontal="center" vertical="center"/>
      <protection locked="0"/>
    </xf>
    <xf numFmtId="0" fontId="12" fillId="14" borderId="26" xfId="0" applyFont="1" applyFill="1" applyBorder="1" applyAlignment="1" applyProtection="1">
      <alignment horizontal="center" vertical="center"/>
      <protection locked="0"/>
    </xf>
    <xf numFmtId="0" fontId="11" fillId="0" borderId="19" xfId="0" applyFont="1" applyBorder="1" applyAlignment="1" applyProtection="1">
      <alignment horizontal="center" vertical="center"/>
      <protection locked="0"/>
    </xf>
    <xf numFmtId="0" fontId="12" fillId="2" borderId="11" xfId="0" applyFont="1" applyFill="1" applyBorder="1" applyAlignment="1" applyProtection="1">
      <alignment horizontal="center" vertical="center"/>
      <protection locked="0"/>
    </xf>
    <xf numFmtId="0" fontId="12" fillId="12" borderId="11" xfId="0" applyFont="1" applyFill="1" applyBorder="1" applyAlignment="1" applyProtection="1">
      <alignment horizontal="center" vertical="center"/>
      <protection locked="0"/>
    </xf>
    <xf numFmtId="0" fontId="12" fillId="13" borderId="11" xfId="0" applyFont="1" applyFill="1" applyBorder="1" applyAlignment="1" applyProtection="1">
      <alignment horizontal="center" vertical="center"/>
      <protection locked="0"/>
    </xf>
    <xf numFmtId="0" fontId="12" fillId="14" borderId="11" xfId="0" applyFont="1" applyFill="1" applyBorder="1" applyAlignment="1" applyProtection="1">
      <alignment horizontal="center" vertical="center"/>
      <protection locked="0"/>
    </xf>
    <xf numFmtId="0" fontId="12" fillId="15" borderId="11" xfId="0" applyFont="1" applyFill="1" applyBorder="1" applyAlignment="1" applyProtection="1">
      <alignment horizontal="center" vertical="center"/>
      <protection locked="0"/>
    </xf>
    <xf numFmtId="0" fontId="12" fillId="16" borderId="11" xfId="0" applyFont="1" applyFill="1" applyBorder="1" applyAlignment="1" applyProtection="1">
      <alignment horizontal="center" vertical="center"/>
      <protection locked="0"/>
    </xf>
    <xf numFmtId="0" fontId="12" fillId="0" borderId="11" xfId="0" applyFont="1" applyBorder="1" applyAlignment="1" applyProtection="1">
      <alignment horizontal="center" vertical="center"/>
      <protection locked="0"/>
    </xf>
    <xf numFmtId="0" fontId="12" fillId="17" borderId="11" xfId="0" applyFont="1" applyFill="1" applyBorder="1" applyAlignment="1" applyProtection="1">
      <alignment horizontal="center" vertical="center"/>
      <protection locked="0"/>
    </xf>
    <xf numFmtId="0" fontId="12" fillId="18" borderId="11" xfId="0" applyFont="1" applyFill="1" applyBorder="1" applyAlignment="1" applyProtection="1">
      <alignment horizontal="center" vertical="center"/>
      <protection locked="0"/>
    </xf>
    <xf numFmtId="0" fontId="12" fillId="19" borderId="11" xfId="0" applyFont="1" applyFill="1" applyBorder="1" applyAlignment="1" applyProtection="1">
      <alignment horizontal="center" vertical="center"/>
      <protection locked="0"/>
    </xf>
    <xf numFmtId="0" fontId="0" fillId="0" borderId="7" xfId="0" applyBorder="1" applyProtection="1">
      <protection locked="0"/>
    </xf>
    <xf numFmtId="0" fontId="0" fillId="0" borderId="34" xfId="0" applyBorder="1" applyProtection="1">
      <protection locked="0"/>
    </xf>
    <xf numFmtId="0" fontId="3" fillId="0" borderId="35" xfId="0" applyFont="1" applyBorder="1" applyAlignment="1" applyProtection="1">
      <alignment horizontal="center"/>
      <protection locked="0"/>
    </xf>
    <xf numFmtId="0" fontId="3" fillId="0" borderId="36" xfId="0" applyFont="1" applyBorder="1" applyAlignment="1" applyProtection="1">
      <alignment horizontal="center"/>
      <protection locked="0"/>
    </xf>
    <xf numFmtId="0" fontId="11" fillId="2" borderId="10" xfId="0" applyFont="1" applyFill="1" applyBorder="1" applyAlignment="1" applyProtection="1">
      <alignment horizontal="center" vertical="center"/>
      <protection locked="0"/>
    </xf>
    <xf numFmtId="0" fontId="11" fillId="12" borderId="10" xfId="0" applyFont="1" applyFill="1" applyBorder="1" applyAlignment="1" applyProtection="1">
      <alignment horizontal="center" vertical="center"/>
      <protection locked="0"/>
    </xf>
    <xf numFmtId="0" fontId="11" fillId="13" borderId="10" xfId="0" applyFont="1" applyFill="1" applyBorder="1" applyAlignment="1" applyProtection="1">
      <alignment horizontal="center" vertical="center"/>
      <protection locked="0"/>
    </xf>
    <xf numFmtId="0" fontId="11" fillId="14" borderId="10" xfId="0" applyFont="1" applyFill="1" applyBorder="1" applyAlignment="1" applyProtection="1">
      <alignment horizontal="center" vertical="center"/>
      <protection locked="0"/>
    </xf>
    <xf numFmtId="0" fontId="11" fillId="15" borderId="10" xfId="0" applyFont="1" applyFill="1" applyBorder="1" applyAlignment="1" applyProtection="1">
      <alignment horizontal="center" vertical="center"/>
      <protection locked="0"/>
    </xf>
    <xf numFmtId="0" fontId="11" fillId="16" borderId="10" xfId="0" applyFont="1" applyFill="1" applyBorder="1" applyAlignment="1" applyProtection="1">
      <alignment horizontal="center" vertical="center"/>
      <protection locked="0"/>
    </xf>
    <xf numFmtId="0" fontId="11" fillId="17" borderId="10" xfId="0" applyFont="1" applyFill="1" applyBorder="1" applyAlignment="1" applyProtection="1">
      <alignment horizontal="center" vertical="center"/>
      <protection locked="0"/>
    </xf>
    <xf numFmtId="0" fontId="11" fillId="18" borderId="10" xfId="0" applyFont="1" applyFill="1" applyBorder="1" applyAlignment="1" applyProtection="1">
      <alignment horizontal="center" vertical="center"/>
      <protection locked="0"/>
    </xf>
    <xf numFmtId="0" fontId="11" fillId="19" borderId="10" xfId="0" applyFont="1" applyFill="1" applyBorder="1" applyAlignment="1" applyProtection="1">
      <alignment horizontal="center" vertical="center"/>
      <protection locked="0"/>
    </xf>
    <xf numFmtId="0" fontId="3" fillId="16" borderId="14" xfId="0" applyFont="1" applyFill="1" applyBorder="1" applyAlignment="1" applyProtection="1">
      <alignment horizontal="center" vertical="center"/>
      <protection locked="0"/>
    </xf>
    <xf numFmtId="0" fontId="3" fillId="2" borderId="37" xfId="0" applyFont="1" applyFill="1" applyBorder="1" applyAlignment="1" applyProtection="1">
      <alignment horizontal="center" vertical="center"/>
      <protection locked="0"/>
    </xf>
    <xf numFmtId="0" fontId="11" fillId="2" borderId="14" xfId="0" applyFont="1" applyFill="1" applyBorder="1" applyAlignment="1" applyProtection="1">
      <alignment horizontal="center" vertical="center"/>
      <protection locked="0"/>
    </xf>
    <xf numFmtId="0" fontId="11" fillId="12" borderId="14" xfId="0" applyFont="1" applyFill="1" applyBorder="1" applyAlignment="1" applyProtection="1">
      <alignment horizontal="center" vertical="center"/>
      <protection locked="0"/>
    </xf>
    <xf numFmtId="0" fontId="11" fillId="13" borderId="14" xfId="0" applyFont="1" applyFill="1" applyBorder="1" applyAlignment="1" applyProtection="1">
      <alignment horizontal="center" vertical="center"/>
      <protection locked="0"/>
    </xf>
    <xf numFmtId="0" fontId="11" fillId="14" borderId="8" xfId="0" applyFont="1" applyFill="1" applyBorder="1" applyAlignment="1" applyProtection="1">
      <alignment horizontal="center" vertical="center"/>
      <protection locked="0"/>
    </xf>
    <xf numFmtId="0" fontId="11" fillId="15" borderId="14" xfId="0" applyFont="1" applyFill="1" applyBorder="1" applyAlignment="1" applyProtection="1">
      <alignment horizontal="center" vertical="center"/>
      <protection locked="0"/>
    </xf>
    <xf numFmtId="0" fontId="11" fillId="16" borderId="14" xfId="0" applyFont="1" applyFill="1" applyBorder="1" applyAlignment="1" applyProtection="1">
      <alignment horizontal="center" vertical="center"/>
      <protection locked="0"/>
    </xf>
    <xf numFmtId="0" fontId="11" fillId="0" borderId="14" xfId="0" applyFont="1" applyBorder="1" applyAlignment="1" applyProtection="1">
      <alignment horizontal="center" vertical="center"/>
      <protection locked="0"/>
    </xf>
    <xf numFmtId="0" fontId="11" fillId="17" borderId="14" xfId="0" applyFont="1" applyFill="1" applyBorder="1" applyAlignment="1" applyProtection="1">
      <alignment horizontal="center" vertical="center"/>
      <protection locked="0"/>
    </xf>
    <xf numFmtId="0" fontId="11" fillId="18" borderId="14" xfId="0" applyFont="1" applyFill="1" applyBorder="1" applyAlignment="1" applyProtection="1">
      <alignment horizontal="center" vertical="center"/>
      <protection locked="0"/>
    </xf>
    <xf numFmtId="0" fontId="11" fillId="19" borderId="14" xfId="0" applyFont="1" applyFill="1" applyBorder="1" applyAlignment="1" applyProtection="1">
      <alignment horizontal="center" vertical="center"/>
      <protection locked="0"/>
    </xf>
    <xf numFmtId="0" fontId="3" fillId="16" borderId="13" xfId="0" applyFont="1" applyFill="1" applyBorder="1" applyAlignment="1" applyProtection="1">
      <alignment horizontal="center" vertical="center"/>
      <protection locked="0"/>
    </xf>
    <xf numFmtId="0" fontId="3" fillId="2" borderId="38" xfId="0" applyFont="1" applyFill="1" applyBorder="1" applyAlignment="1" applyProtection="1">
      <alignment horizontal="center" vertical="center"/>
      <protection locked="0"/>
    </xf>
    <xf numFmtId="0" fontId="11" fillId="2" borderId="18" xfId="0" applyFont="1" applyFill="1" applyBorder="1" applyAlignment="1" applyProtection="1">
      <alignment horizontal="center" vertical="center"/>
      <protection locked="0"/>
    </xf>
    <xf numFmtId="0" fontId="11" fillId="12" borderId="18" xfId="0" applyFont="1" applyFill="1" applyBorder="1" applyAlignment="1" applyProtection="1">
      <alignment horizontal="center" vertical="center"/>
      <protection locked="0"/>
    </xf>
    <xf numFmtId="0" fontId="11" fillId="13" borderId="18" xfId="0" applyFont="1" applyFill="1" applyBorder="1" applyAlignment="1" applyProtection="1">
      <alignment horizontal="center" vertical="center"/>
      <protection locked="0"/>
    </xf>
    <xf numFmtId="0" fontId="11" fillId="14" borderId="26" xfId="0" applyFont="1" applyFill="1" applyBorder="1" applyAlignment="1" applyProtection="1">
      <alignment horizontal="center" vertical="center"/>
      <protection locked="0"/>
    </xf>
    <xf numFmtId="0" fontId="11" fillId="15" borderId="18" xfId="0" applyFont="1" applyFill="1" applyBorder="1" applyAlignment="1" applyProtection="1">
      <alignment horizontal="center" vertical="center"/>
      <protection locked="0"/>
    </xf>
    <xf numFmtId="0" fontId="11" fillId="16" borderId="18" xfId="0" applyFont="1" applyFill="1" applyBorder="1" applyAlignment="1" applyProtection="1">
      <alignment horizontal="center" vertical="center"/>
      <protection locked="0"/>
    </xf>
    <xf numFmtId="0" fontId="11" fillId="17" borderId="18" xfId="0" applyFont="1" applyFill="1" applyBorder="1" applyAlignment="1" applyProtection="1">
      <alignment horizontal="center" vertical="center"/>
      <protection locked="0"/>
    </xf>
    <xf numFmtId="0" fontId="11" fillId="18" borderId="18" xfId="0" applyFont="1" applyFill="1" applyBorder="1" applyAlignment="1" applyProtection="1">
      <alignment horizontal="center" vertical="center"/>
      <protection locked="0"/>
    </xf>
    <xf numFmtId="0" fontId="11" fillId="19" borderId="18" xfId="0" applyFont="1" applyFill="1" applyBorder="1" applyAlignment="1" applyProtection="1">
      <alignment horizontal="center" vertical="center"/>
      <protection locked="0"/>
    </xf>
    <xf numFmtId="0" fontId="3" fillId="16" borderId="18" xfId="0" applyFont="1" applyFill="1" applyBorder="1" applyAlignment="1" applyProtection="1">
      <alignment horizontal="center" vertical="center"/>
      <protection locked="0"/>
    </xf>
    <xf numFmtId="0" fontId="3" fillId="2" borderId="39" xfId="0" applyFont="1" applyFill="1" applyBorder="1" applyAlignment="1" applyProtection="1">
      <alignment horizontal="center" vertical="center"/>
      <protection locked="0"/>
    </xf>
    <xf numFmtId="0" fontId="0" fillId="0" borderId="19" xfId="0" applyBorder="1" applyProtection="1"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5" fillId="0" borderId="13" xfId="0" applyFont="1" applyBorder="1" applyAlignment="1" applyProtection="1">
      <alignment horizontal="center" vertical="center"/>
      <protection locked="0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14" borderId="14" xfId="0" applyFont="1" applyFill="1" applyBorder="1" applyAlignment="1" applyProtection="1">
      <alignment horizontal="center" vertical="center"/>
      <protection locked="0"/>
    </xf>
    <xf numFmtId="0" fontId="11" fillId="14" borderId="13" xfId="0" applyFont="1" applyFill="1" applyBorder="1" applyAlignment="1" applyProtection="1">
      <alignment horizontal="center" vertical="center"/>
      <protection locked="0"/>
    </xf>
    <xf numFmtId="0" fontId="11" fillId="14" borderId="20" xfId="0" applyFont="1" applyFill="1" applyBorder="1" applyAlignment="1" applyProtection="1">
      <alignment horizontal="center" vertical="center"/>
      <protection locked="0"/>
    </xf>
    <xf numFmtId="0" fontId="11" fillId="14" borderId="42" xfId="0" applyFont="1" applyFill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2" borderId="16" xfId="0" applyFont="1" applyFill="1" applyBorder="1" applyAlignment="1" applyProtection="1">
      <alignment horizontal="center" vertical="center"/>
      <protection locked="0"/>
    </xf>
    <xf numFmtId="0" fontId="11" fillId="12" borderId="16" xfId="0" applyFont="1" applyFill="1" applyBorder="1" applyAlignment="1" applyProtection="1">
      <alignment horizontal="center" vertical="center"/>
      <protection locked="0"/>
    </xf>
    <xf numFmtId="0" fontId="11" fillId="13" borderId="16" xfId="0" applyFont="1" applyFill="1" applyBorder="1" applyAlignment="1" applyProtection="1">
      <alignment horizontal="center" vertical="center"/>
      <protection locked="0"/>
    </xf>
    <xf numFmtId="0" fontId="11" fillId="14" borderId="45" xfId="0" applyFont="1" applyFill="1" applyBorder="1" applyAlignment="1" applyProtection="1">
      <alignment horizontal="center" vertical="center"/>
      <protection locked="0"/>
    </xf>
    <xf numFmtId="0" fontId="11" fillId="15" borderId="16" xfId="0" applyFont="1" applyFill="1" applyBorder="1" applyAlignment="1" applyProtection="1">
      <alignment horizontal="center" vertical="center"/>
      <protection locked="0"/>
    </xf>
    <xf numFmtId="0" fontId="11" fillId="16" borderId="16" xfId="0" applyFont="1" applyFill="1" applyBorder="1" applyAlignment="1" applyProtection="1">
      <alignment horizontal="center" vertical="center"/>
      <protection locked="0"/>
    </xf>
    <xf numFmtId="0" fontId="11" fillId="17" borderId="16" xfId="0" applyFont="1" applyFill="1" applyBorder="1" applyAlignment="1" applyProtection="1">
      <alignment horizontal="center" vertical="center"/>
      <protection locked="0"/>
    </xf>
    <xf numFmtId="0" fontId="11" fillId="18" borderId="16" xfId="0" applyFont="1" applyFill="1" applyBorder="1" applyAlignment="1" applyProtection="1">
      <alignment horizontal="center" vertical="center"/>
      <protection locked="0"/>
    </xf>
    <xf numFmtId="0" fontId="11" fillId="19" borderId="16" xfId="0" applyFont="1" applyFill="1" applyBorder="1" applyAlignment="1" applyProtection="1">
      <alignment horizontal="center" vertical="center"/>
      <protection locked="0"/>
    </xf>
    <xf numFmtId="0" fontId="11" fillId="2" borderId="47" xfId="0" applyFont="1" applyFill="1" applyBorder="1" applyAlignment="1" applyProtection="1">
      <alignment horizontal="center" vertical="center"/>
      <protection locked="0"/>
    </xf>
    <xf numFmtId="0" fontId="11" fillId="12" borderId="47" xfId="0" applyFont="1" applyFill="1" applyBorder="1" applyAlignment="1" applyProtection="1">
      <alignment horizontal="center" vertical="center"/>
      <protection locked="0"/>
    </xf>
    <xf numFmtId="0" fontId="11" fillId="13" borderId="47" xfId="0" applyFont="1" applyFill="1" applyBorder="1" applyAlignment="1" applyProtection="1">
      <alignment horizontal="center" vertical="center"/>
      <protection locked="0"/>
    </xf>
    <xf numFmtId="0" fontId="11" fillId="14" borderId="48" xfId="0" applyFont="1" applyFill="1" applyBorder="1" applyAlignment="1" applyProtection="1">
      <alignment horizontal="center" vertical="center"/>
      <protection locked="0"/>
    </xf>
    <xf numFmtId="0" fontId="11" fillId="15" borderId="47" xfId="0" applyFont="1" applyFill="1" applyBorder="1" applyAlignment="1" applyProtection="1">
      <alignment horizontal="center" vertical="center"/>
      <protection locked="0"/>
    </xf>
    <xf numFmtId="0" fontId="11" fillId="16" borderId="47" xfId="0" applyFont="1" applyFill="1" applyBorder="1" applyAlignment="1" applyProtection="1">
      <alignment horizontal="center" vertical="center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17" borderId="47" xfId="0" applyFont="1" applyFill="1" applyBorder="1" applyAlignment="1" applyProtection="1">
      <alignment horizontal="center" vertical="center"/>
      <protection locked="0"/>
    </xf>
    <xf numFmtId="0" fontId="11" fillId="18" borderId="47" xfId="0" applyFont="1" applyFill="1" applyBorder="1" applyAlignment="1" applyProtection="1">
      <alignment horizontal="center" vertical="center"/>
      <protection locked="0"/>
    </xf>
    <xf numFmtId="0" fontId="11" fillId="19" borderId="47" xfId="0" applyFont="1" applyFill="1" applyBorder="1" applyAlignment="1" applyProtection="1">
      <alignment horizontal="center" vertical="center"/>
      <protection locked="0"/>
    </xf>
    <xf numFmtId="0" fontId="12" fillId="0" borderId="50" xfId="0" applyFont="1" applyBorder="1" applyAlignment="1" applyProtection="1">
      <alignment horizontal="center" vertical="center"/>
      <protection locked="0"/>
    </xf>
    <xf numFmtId="0" fontId="12" fillId="0" borderId="41" xfId="0" applyFont="1" applyBorder="1" applyAlignment="1" applyProtection="1">
      <alignment horizontal="center" vertical="center"/>
      <protection locked="0"/>
    </xf>
    <xf numFmtId="0" fontId="11" fillId="0" borderId="5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0" fontId="12" fillId="21" borderId="0" xfId="0" applyFont="1" applyFill="1" applyAlignment="1" applyProtection="1">
      <alignment horizontal="center" vertical="center"/>
      <protection locked="0"/>
    </xf>
    <xf numFmtId="0" fontId="12" fillId="21" borderId="9" xfId="0" applyFont="1" applyFill="1" applyBorder="1" applyAlignment="1" applyProtection="1">
      <alignment horizontal="center" vertical="center"/>
      <protection locked="0"/>
    </xf>
    <xf numFmtId="0" fontId="12" fillId="21" borderId="25" xfId="0" applyFont="1" applyFill="1" applyBorder="1" applyAlignment="1" applyProtection="1">
      <alignment horizontal="center" vertical="center"/>
      <protection locked="0"/>
    </xf>
    <xf numFmtId="0" fontId="12" fillId="21" borderId="6" xfId="0" applyFont="1" applyFill="1" applyBorder="1" applyAlignment="1" applyProtection="1">
      <alignment horizontal="center" vertical="center"/>
      <protection locked="0"/>
    </xf>
    <xf numFmtId="0" fontId="12" fillId="21" borderId="27" xfId="0" applyFont="1" applyFill="1" applyBorder="1" applyAlignment="1" applyProtection="1">
      <alignment horizontal="center" vertical="center"/>
      <protection locked="0"/>
    </xf>
    <xf numFmtId="0" fontId="12" fillId="21" borderId="11" xfId="0" applyFont="1" applyFill="1" applyBorder="1" applyAlignment="1" applyProtection="1">
      <alignment horizontal="center" vertical="center"/>
      <protection locked="0"/>
    </xf>
    <xf numFmtId="0" fontId="11" fillId="21" borderId="27" xfId="0" applyFont="1" applyFill="1" applyBorder="1" applyAlignment="1" applyProtection="1">
      <alignment horizontal="center" vertical="center"/>
      <protection locked="0"/>
    </xf>
    <xf numFmtId="0" fontId="11" fillId="21" borderId="9" xfId="0" applyFont="1" applyFill="1" applyBorder="1" applyAlignment="1" applyProtection="1">
      <alignment horizontal="center" vertical="center"/>
      <protection locked="0"/>
    </xf>
    <xf numFmtId="0" fontId="11" fillId="21" borderId="25" xfId="0" applyFont="1" applyFill="1" applyBorder="1" applyAlignment="1" applyProtection="1">
      <alignment horizontal="center" vertical="center"/>
      <protection locked="0"/>
    </xf>
    <xf numFmtId="0" fontId="11" fillId="21" borderId="46" xfId="0" applyFont="1" applyFill="1" applyBorder="1" applyAlignment="1" applyProtection="1">
      <alignment horizontal="center" vertical="center"/>
      <protection locked="0"/>
    </xf>
    <xf numFmtId="0" fontId="11" fillId="21" borderId="49" xfId="0" applyFont="1" applyFill="1" applyBorder="1" applyAlignment="1" applyProtection="1">
      <alignment horizontal="center" vertical="center"/>
      <protection locked="0"/>
    </xf>
    <xf numFmtId="0" fontId="12" fillId="13" borderId="9" xfId="0" applyFont="1" applyFill="1" applyBorder="1" applyAlignment="1" applyProtection="1">
      <alignment horizontal="center" vertical="center"/>
      <protection locked="0"/>
    </xf>
    <xf numFmtId="0" fontId="11" fillId="0" borderId="91" xfId="0" applyFont="1" applyBorder="1" applyAlignment="1" applyProtection="1">
      <alignment horizontal="center" vertical="center"/>
      <protection locked="0"/>
    </xf>
    <xf numFmtId="0" fontId="6" fillId="0" borderId="10" xfId="0" applyFont="1" applyBorder="1" applyAlignment="1" applyProtection="1">
      <alignment horizontal="center" textRotation="90"/>
      <protection locked="0"/>
    </xf>
    <xf numFmtId="0" fontId="5" fillId="0" borderId="10" xfId="0" applyFont="1" applyBorder="1" applyAlignment="1" applyProtection="1">
      <alignment horizontal="center" textRotation="90"/>
      <protection locked="0"/>
    </xf>
    <xf numFmtId="0" fontId="7" fillId="0" borderId="10" xfId="0" applyFont="1" applyBorder="1" applyAlignment="1" applyProtection="1">
      <alignment horizontal="center" textRotation="90"/>
      <protection locked="0"/>
    </xf>
    <xf numFmtId="0" fontId="8" fillId="0" borderId="10" xfId="0" applyFont="1" applyBorder="1" applyAlignment="1" applyProtection="1">
      <alignment horizontal="center" textRotation="90"/>
      <protection locked="0"/>
    </xf>
    <xf numFmtId="0" fontId="0" fillId="0" borderId="92" xfId="0" applyBorder="1" applyAlignment="1">
      <alignment vertical="center"/>
    </xf>
    <xf numFmtId="0" fontId="0" fillId="0" borderId="55" xfId="0" applyBorder="1"/>
    <xf numFmtId="0" fontId="0" fillId="0" borderId="28" xfId="0" applyBorder="1" applyAlignment="1">
      <alignment vertical="center"/>
    </xf>
    <xf numFmtId="0" fontId="1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Protection="1">
      <protection locked="0"/>
    </xf>
    <xf numFmtId="0" fontId="3" fillId="0" borderId="23" xfId="0" applyFont="1" applyBorder="1" applyAlignment="1" applyProtection="1">
      <alignment horizontal="center" vertical="center"/>
      <protection locked="0"/>
    </xf>
    <xf numFmtId="2" fontId="3" fillId="0" borderId="24" xfId="0" applyNumberFormat="1" applyFont="1" applyBorder="1" applyAlignment="1" applyProtection="1">
      <alignment vertical="center"/>
      <protection locked="0"/>
    </xf>
    <xf numFmtId="0" fontId="3" fillId="0" borderId="19" xfId="0" applyFont="1" applyBorder="1" applyAlignment="1" applyProtection="1">
      <alignment horizontal="center" vertical="center"/>
      <protection locked="0"/>
    </xf>
    <xf numFmtId="0" fontId="3" fillId="0" borderId="1" xfId="0" applyFont="1" applyBorder="1" applyProtection="1"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2" fontId="3" fillId="0" borderId="1" xfId="0" applyNumberFormat="1" applyFont="1" applyBorder="1" applyProtection="1">
      <protection locked="0"/>
    </xf>
    <xf numFmtId="0" fontId="0" fillId="0" borderId="17" xfId="0" applyBorder="1" applyProtection="1"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2" fontId="0" fillId="0" borderId="17" xfId="0" applyNumberFormat="1" applyBorder="1" applyProtection="1">
      <protection locked="0"/>
    </xf>
    <xf numFmtId="2" fontId="3" fillId="0" borderId="19" xfId="0" applyNumberFormat="1" applyFont="1" applyBorder="1" applyAlignment="1" applyProtection="1">
      <alignment vertical="center"/>
      <protection locked="0"/>
    </xf>
    <xf numFmtId="2" fontId="3" fillId="0" borderId="17" xfId="0" applyNumberFormat="1" applyFont="1" applyBorder="1" applyProtection="1">
      <protection locked="0"/>
    </xf>
    <xf numFmtId="0" fontId="3" fillId="0" borderId="7" xfId="0" applyFont="1" applyBorder="1" applyProtection="1">
      <protection locked="0"/>
    </xf>
    <xf numFmtId="0" fontId="3" fillId="0" borderId="19" xfId="0" applyFont="1" applyBorder="1" applyAlignment="1" applyProtection="1">
      <alignment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2" fontId="3" fillId="0" borderId="1" xfId="0" applyNumberFormat="1" applyFont="1" applyBorder="1" applyAlignment="1" applyProtection="1">
      <alignment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vertical="center"/>
      <protection locked="0"/>
    </xf>
    <xf numFmtId="0" fontId="3" fillId="0" borderId="17" xfId="0" applyFont="1" applyBorder="1" applyAlignment="1" applyProtection="1">
      <alignment vertical="center"/>
      <protection locked="0"/>
    </xf>
    <xf numFmtId="2" fontId="3" fillId="0" borderId="17" xfId="0" applyNumberFormat="1" applyFont="1" applyBorder="1" applyAlignment="1" applyProtection="1">
      <alignment vertical="center"/>
      <protection locked="0"/>
    </xf>
    <xf numFmtId="0" fontId="0" fillId="0" borderId="13" xfId="0" applyBorder="1" applyProtection="1"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2" fontId="0" fillId="0" borderId="13" xfId="0" applyNumberFormat="1" applyBorder="1" applyProtection="1">
      <protection locked="0"/>
    </xf>
    <xf numFmtId="2" fontId="3" fillId="0" borderId="7" xfId="0" applyNumberFormat="1" applyFont="1" applyBorder="1" applyProtection="1">
      <protection locked="0"/>
    </xf>
    <xf numFmtId="0" fontId="3" fillId="0" borderId="19" xfId="0" applyFont="1" applyBorder="1" applyProtection="1"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2" fontId="3" fillId="0" borderId="13" xfId="0" applyNumberFormat="1" applyFont="1" applyBorder="1" applyAlignment="1" applyProtection="1">
      <alignment horizontal="right" vertical="center"/>
      <protection locked="0"/>
    </xf>
    <xf numFmtId="0" fontId="3" fillId="0" borderId="50" xfId="0" applyFont="1" applyBorder="1" applyAlignment="1" applyProtection="1">
      <alignment horizontal="center" vertical="center"/>
      <protection locked="0"/>
    </xf>
    <xf numFmtId="2" fontId="3" fillId="0" borderId="50" xfId="0" applyNumberFormat="1" applyFont="1" applyBorder="1" applyAlignment="1" applyProtection="1">
      <alignment horizontal="right" vertical="center"/>
      <protection locked="0"/>
    </xf>
    <xf numFmtId="2" fontId="3" fillId="0" borderId="19" xfId="0" applyNumberFormat="1" applyFont="1" applyBorder="1" applyAlignment="1" applyProtection="1">
      <alignment horizontal="right" vertical="center"/>
      <protection locked="0"/>
    </xf>
    <xf numFmtId="0" fontId="3" fillId="0" borderId="18" xfId="0" applyFont="1" applyBorder="1" applyProtection="1">
      <protection locked="0"/>
    </xf>
    <xf numFmtId="2" fontId="3" fillId="0" borderId="18" xfId="0" applyNumberFormat="1" applyFont="1" applyBorder="1" applyProtection="1">
      <protection locked="0"/>
    </xf>
    <xf numFmtId="0" fontId="0" fillId="0" borderId="50" xfId="0" applyBorder="1" applyProtection="1">
      <protection locked="0"/>
    </xf>
    <xf numFmtId="0" fontId="0" fillId="0" borderId="50" xfId="0" applyBorder="1" applyAlignment="1" applyProtection="1">
      <alignment horizontal="center" vertical="center"/>
      <protection locked="0"/>
    </xf>
    <xf numFmtId="2" fontId="0" fillId="0" borderId="50" xfId="0" applyNumberFormat="1" applyBorder="1" applyProtection="1">
      <protection locked="0"/>
    </xf>
    <xf numFmtId="0" fontId="0" fillId="0" borderId="10" xfId="0" applyBorder="1" applyAlignment="1" applyProtection="1">
      <alignment horizontal="center"/>
      <protection locked="0"/>
    </xf>
    <xf numFmtId="2" fontId="3" fillId="0" borderId="19" xfId="0" applyNumberFormat="1" applyFont="1" applyBorder="1" applyProtection="1">
      <protection locked="0"/>
    </xf>
    <xf numFmtId="0" fontId="0" fillId="0" borderId="10" xfId="0" applyBorder="1" applyProtection="1">
      <protection locked="0"/>
    </xf>
    <xf numFmtId="0" fontId="0" fillId="0" borderId="18" xfId="0" applyBorder="1" applyProtection="1">
      <protection locked="0"/>
    </xf>
    <xf numFmtId="0" fontId="3" fillId="0" borderId="17" xfId="0" applyFont="1" applyBorder="1" applyProtection="1">
      <protection locked="0"/>
    </xf>
    <xf numFmtId="0" fontId="2" fillId="0" borderId="3" xfId="0" applyFont="1" applyBorder="1" applyAlignment="1">
      <alignment vertical="center"/>
    </xf>
    <xf numFmtId="0" fontId="0" fillId="0" borderId="93" xfId="0" applyBorder="1" applyAlignment="1">
      <alignment vertical="center"/>
    </xf>
    <xf numFmtId="0" fontId="0" fillId="0" borderId="94" xfId="0" applyBorder="1" applyAlignment="1">
      <alignment vertical="center"/>
    </xf>
    <xf numFmtId="0" fontId="0" fillId="23" borderId="19" xfId="0" applyFill="1" applyBorder="1"/>
    <xf numFmtId="0" fontId="0" fillId="23" borderId="60" xfId="0" applyFill="1" applyBorder="1"/>
    <xf numFmtId="0" fontId="0" fillId="23" borderId="27" xfId="0" applyFill="1" applyBorder="1"/>
    <xf numFmtId="0" fontId="30" fillId="23" borderId="68" xfId="0" applyFont="1" applyFill="1" applyBorder="1"/>
    <xf numFmtId="0" fontId="30" fillId="23" borderId="69" xfId="0" applyFont="1" applyFill="1" applyBorder="1"/>
    <xf numFmtId="0" fontId="30" fillId="23" borderId="19" xfId="0" applyFont="1" applyFill="1" applyBorder="1"/>
    <xf numFmtId="0" fontId="30" fillId="23" borderId="60" xfId="0" applyFont="1" applyFill="1" applyBorder="1"/>
    <xf numFmtId="2" fontId="33" fillId="0" borderId="50" xfId="0" applyNumberFormat="1" applyFont="1" applyBorder="1" applyAlignment="1" applyProtection="1">
      <alignment horizontal="center" vertical="center"/>
      <protection locked="0"/>
    </xf>
    <xf numFmtId="0" fontId="9" fillId="0" borderId="19" xfId="0" applyFont="1" applyBorder="1"/>
    <xf numFmtId="0" fontId="9" fillId="0" borderId="19" xfId="0" applyFont="1" applyBorder="1" applyAlignment="1">
      <alignment horizontal="center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9" fillId="0" borderId="17" xfId="0" applyFont="1" applyBorder="1"/>
    <xf numFmtId="0" fontId="9" fillId="0" borderId="17" xfId="0" applyFont="1" applyBorder="1" applyAlignment="1">
      <alignment horizontal="center"/>
    </xf>
    <xf numFmtId="0" fontId="3" fillId="0" borderId="19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9" fillId="0" borderId="7" xfId="0" applyFont="1" applyBorder="1" applyAlignment="1">
      <alignment horizontal="center"/>
    </xf>
    <xf numFmtId="0" fontId="3" fillId="0" borderId="1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34" xfId="0" applyFont="1" applyBorder="1" applyAlignment="1" applyProtection="1">
      <alignment horizontal="center" vertical="center"/>
      <protection locked="0"/>
    </xf>
    <xf numFmtId="2" fontId="3" fillId="0" borderId="42" xfId="0" applyNumberFormat="1" applyFont="1" applyBorder="1" applyProtection="1">
      <protection locked="0"/>
    </xf>
    <xf numFmtId="0" fontId="3" fillId="0" borderId="87" xfId="0" applyFont="1" applyBorder="1" applyAlignment="1" applyProtection="1">
      <alignment horizontal="center" vertical="center"/>
      <protection locked="0"/>
    </xf>
    <xf numFmtId="0" fontId="3" fillId="0" borderId="96" xfId="0" applyFont="1" applyBorder="1" applyAlignment="1" applyProtection="1">
      <alignment horizontal="center" vertical="center"/>
      <protection locked="0"/>
    </xf>
    <xf numFmtId="2" fontId="3" fillId="0" borderId="87" xfId="0" applyNumberFormat="1" applyFont="1" applyBorder="1" applyProtection="1">
      <protection locked="0"/>
    </xf>
    <xf numFmtId="0" fontId="0" fillId="0" borderId="23" xfId="0" applyBorder="1" applyProtection="1">
      <protection locked="0"/>
    </xf>
    <xf numFmtId="0" fontId="11" fillId="2" borderId="37" xfId="0" applyFont="1" applyFill="1" applyBorder="1" applyAlignment="1" applyProtection="1">
      <alignment horizontal="center" vertical="center"/>
      <protection locked="0"/>
    </xf>
    <xf numFmtId="0" fontId="11" fillId="2" borderId="97" xfId="0" applyFont="1" applyFill="1" applyBorder="1" applyAlignment="1" applyProtection="1">
      <alignment horizontal="center" vertical="center"/>
      <protection locked="0"/>
    </xf>
    <xf numFmtId="0" fontId="11" fillId="2" borderId="38" xfId="0" applyFont="1" applyFill="1" applyBorder="1" applyAlignment="1" applyProtection="1">
      <alignment horizontal="center" vertical="center"/>
      <protection locked="0"/>
    </xf>
    <xf numFmtId="0" fontId="11" fillId="2" borderId="39" xfId="0" applyFont="1" applyFill="1" applyBorder="1" applyAlignment="1" applyProtection="1">
      <alignment horizontal="center" vertical="center"/>
      <protection locked="0"/>
    </xf>
    <xf numFmtId="0" fontId="11" fillId="2" borderId="95" xfId="0" applyFont="1" applyFill="1" applyBorder="1" applyAlignment="1" applyProtection="1">
      <alignment horizontal="center" vertical="center"/>
      <protection locked="0"/>
    </xf>
    <xf numFmtId="1" fontId="3" fillId="16" borderId="47" xfId="0" applyNumberFormat="1" applyFont="1" applyFill="1" applyBorder="1" applyAlignment="1" applyProtection="1">
      <alignment horizontal="center"/>
      <protection locked="0"/>
    </xf>
    <xf numFmtId="1" fontId="3" fillId="2" borderId="98" xfId="0" applyNumberFormat="1" applyFont="1" applyFill="1" applyBorder="1" applyAlignment="1" applyProtection="1">
      <alignment horizontal="center"/>
      <protection locked="0"/>
    </xf>
    <xf numFmtId="0" fontId="1" fillId="0" borderId="2" xfId="0" applyFont="1" applyBorder="1" applyAlignment="1">
      <alignment horizontal="right"/>
    </xf>
    <xf numFmtId="0" fontId="3" fillId="0" borderId="3" xfId="0" applyFont="1" applyBorder="1" applyAlignment="1">
      <alignment horizontal="center"/>
    </xf>
    <xf numFmtId="0" fontId="4" fillId="0" borderId="1" xfId="0" applyFont="1" applyBorder="1"/>
    <xf numFmtId="0" fontId="9" fillId="0" borderId="12" xfId="0" applyFont="1" applyBorder="1"/>
    <xf numFmtId="0" fontId="9" fillId="0" borderId="12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2" xfId="0" applyFont="1" applyBorder="1"/>
    <xf numFmtId="0" fontId="9" fillId="0" borderId="15" xfId="0" applyFont="1" applyBorder="1"/>
    <xf numFmtId="0" fontId="9" fillId="0" borderId="15" xfId="0" applyFont="1" applyBorder="1" applyAlignment="1">
      <alignment horizontal="center"/>
    </xf>
    <xf numFmtId="2" fontId="14" fillId="0" borderId="14" xfId="0" applyNumberFormat="1" applyFont="1" applyBorder="1" applyAlignment="1">
      <alignment horizontal="center" vertical="center"/>
    </xf>
    <xf numFmtId="2" fontId="14" fillId="0" borderId="47" xfId="0" applyNumberFormat="1" applyFont="1" applyBorder="1" applyAlignment="1">
      <alignment horizontal="center" vertical="center"/>
    </xf>
    <xf numFmtId="0" fontId="12" fillId="12" borderId="50" xfId="0" applyFont="1" applyFill="1" applyBorder="1" applyAlignment="1" applyProtection="1">
      <alignment horizontal="center" vertical="center"/>
      <protection locked="0"/>
    </xf>
    <xf numFmtId="0" fontId="11" fillId="12" borderId="50" xfId="0" applyFont="1" applyFill="1" applyBorder="1" applyAlignment="1" applyProtection="1">
      <alignment horizontal="center" vertical="center"/>
      <protection locked="0"/>
    </xf>
    <xf numFmtId="0" fontId="36" fillId="0" borderId="10" xfId="0" applyFont="1" applyBorder="1"/>
    <xf numFmtId="0" fontId="36" fillId="0" borderId="10" xfId="0" applyFont="1" applyBorder="1" applyAlignment="1">
      <alignment horizontal="center"/>
    </xf>
    <xf numFmtId="0" fontId="41" fillId="0" borderId="1" xfId="0" applyFont="1" applyBorder="1" applyProtection="1">
      <protection locked="0"/>
    </xf>
    <xf numFmtId="0" fontId="41" fillId="0" borderId="50" xfId="0" applyFont="1" applyBorder="1" applyAlignment="1">
      <alignment horizontal="center" vertical="center"/>
    </xf>
    <xf numFmtId="2" fontId="41" fillId="0" borderId="50" xfId="0" applyNumberFormat="1" applyFont="1" applyBorder="1" applyAlignment="1">
      <alignment horizontal="center" vertical="center"/>
    </xf>
    <xf numFmtId="0" fontId="44" fillId="0" borderId="50" xfId="0" applyFont="1" applyBorder="1" applyAlignment="1" applyProtection="1">
      <alignment horizontal="center" vertical="center"/>
      <protection locked="0"/>
    </xf>
    <xf numFmtId="0" fontId="45" fillId="0" borderId="50" xfId="0" applyFont="1" applyBorder="1" applyAlignment="1" applyProtection="1">
      <alignment horizontal="center" vertical="center"/>
      <protection locked="0"/>
    </xf>
    <xf numFmtId="2" fontId="45" fillId="0" borderId="50" xfId="0" applyNumberFormat="1" applyFont="1" applyBorder="1" applyAlignment="1" applyProtection="1">
      <alignment horizontal="right" vertical="center"/>
      <protection locked="0"/>
    </xf>
    <xf numFmtId="0" fontId="4" fillId="0" borderId="68" xfId="0" applyFont="1" applyBorder="1" applyAlignment="1">
      <alignment vertical="center"/>
    </xf>
    <xf numFmtId="0" fontId="0" fillId="0" borderId="5" xfId="0" applyBorder="1" applyAlignment="1" applyProtection="1">
      <alignment vertical="center"/>
      <protection locked="0"/>
    </xf>
    <xf numFmtId="0" fontId="0" fillId="0" borderId="99" xfId="0" applyBorder="1" applyAlignment="1">
      <alignment vertical="center"/>
    </xf>
    <xf numFmtId="0" fontId="1" fillId="0" borderId="76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0" fillId="0" borderId="11" xfId="0" applyBorder="1" applyAlignment="1">
      <alignment vertical="center"/>
    </xf>
    <xf numFmtId="0" fontId="1" fillId="0" borderId="100" xfId="0" applyFont="1" applyBorder="1" applyAlignment="1">
      <alignment horizontal="left" vertical="center"/>
    </xf>
    <xf numFmtId="2" fontId="0" fillId="0" borderId="100" xfId="0" applyNumberFormat="1" applyBorder="1" applyAlignment="1">
      <alignment horizontal="right" vertical="center"/>
    </xf>
    <xf numFmtId="164" fontId="23" fillId="20" borderId="101" xfId="0" applyNumberFormat="1" applyFont="1" applyFill="1" applyBorder="1" applyAlignment="1">
      <alignment vertical="center"/>
    </xf>
    <xf numFmtId="0" fontId="10" fillId="20" borderId="102" xfId="0" applyFont="1" applyFill="1" applyBorder="1" applyAlignment="1">
      <alignment vertical="center"/>
    </xf>
    <xf numFmtId="164" fontId="23" fillId="20" borderId="31" xfId="0" applyNumberFormat="1" applyFont="1" applyFill="1" applyBorder="1" applyAlignment="1">
      <alignment vertical="center"/>
    </xf>
    <xf numFmtId="0" fontId="10" fillId="20" borderId="0" xfId="0" applyFont="1" applyFill="1" applyAlignment="1">
      <alignment vertical="center"/>
    </xf>
    <xf numFmtId="164" fontId="10" fillId="20" borderId="0" xfId="0" applyNumberFormat="1" applyFont="1" applyFill="1" applyAlignment="1">
      <alignment horizontal="center" vertical="center"/>
    </xf>
    <xf numFmtId="0" fontId="10" fillId="20" borderId="104" xfId="0" applyFont="1" applyFill="1" applyBorder="1" applyAlignment="1">
      <alignment horizontal="center" vertical="center"/>
    </xf>
    <xf numFmtId="2" fontId="10" fillId="20" borderId="29" xfId="0" applyNumberFormat="1" applyFont="1" applyFill="1" applyBorder="1" applyAlignment="1">
      <alignment horizontal="center" vertical="center"/>
    </xf>
    <xf numFmtId="0" fontId="23" fillId="20" borderId="105" xfId="0" applyFont="1" applyFill="1" applyBorder="1" applyAlignment="1">
      <alignment vertical="center"/>
    </xf>
    <xf numFmtId="0" fontId="0" fillId="0" borderId="108" xfId="0" applyBorder="1" applyAlignment="1">
      <alignment vertical="center"/>
    </xf>
    <xf numFmtId="0" fontId="0" fillId="0" borderId="86" xfId="0" applyBorder="1" applyAlignment="1">
      <alignment vertical="center"/>
    </xf>
    <xf numFmtId="0" fontId="0" fillId="0" borderId="110" xfId="0" applyBorder="1" applyAlignment="1">
      <alignment vertical="center"/>
    </xf>
    <xf numFmtId="0" fontId="0" fillId="0" borderId="110" xfId="0" applyBorder="1"/>
    <xf numFmtId="0" fontId="0" fillId="0" borderId="109" xfId="0" applyBorder="1"/>
    <xf numFmtId="0" fontId="0" fillId="0" borderId="28" xfId="0" applyBorder="1"/>
    <xf numFmtId="0" fontId="11" fillId="2" borderId="4" xfId="0" applyFont="1" applyFill="1" applyBorder="1" applyAlignment="1">
      <alignment horizontal="left"/>
    </xf>
    <xf numFmtId="164" fontId="10" fillId="2" borderId="9" xfId="0" applyNumberFormat="1" applyFont="1" applyFill="1" applyBorder="1" applyAlignment="1">
      <alignment horizontal="left"/>
    </xf>
    <xf numFmtId="0" fontId="37" fillId="0" borderId="10" xfId="0" applyFont="1" applyBorder="1" applyAlignment="1" applyProtection="1">
      <alignment horizontal="center" textRotation="90"/>
      <protection locked="0"/>
    </xf>
    <xf numFmtId="0" fontId="38" fillId="0" borderId="10" xfId="0" applyFont="1" applyBorder="1" applyAlignment="1" applyProtection="1">
      <alignment horizontal="center" textRotation="90"/>
      <protection locked="0"/>
    </xf>
    <xf numFmtId="0" fontId="39" fillId="0" borderId="10" xfId="0" applyFont="1" applyBorder="1" applyAlignment="1" applyProtection="1">
      <alignment horizontal="center" textRotation="90"/>
      <protection locked="0"/>
    </xf>
    <xf numFmtId="0" fontId="40" fillId="0" borderId="10" xfId="0" applyFont="1" applyBorder="1" applyAlignment="1" applyProtection="1">
      <alignment horizontal="center" textRotation="90"/>
      <protection locked="0"/>
    </xf>
    <xf numFmtId="0" fontId="36" fillId="0" borderId="14" xfId="0" applyFont="1" applyBorder="1" applyAlignment="1" applyProtection="1">
      <alignment horizontal="center"/>
      <protection locked="0"/>
    </xf>
    <xf numFmtId="0" fontId="36" fillId="0" borderId="14" xfId="0" applyFont="1" applyBorder="1" applyProtection="1">
      <protection locked="0"/>
    </xf>
    <xf numFmtId="0" fontId="3" fillId="0" borderId="19" xfId="0" applyFont="1" applyBorder="1" applyAlignment="1">
      <alignment horizontal="right" vertical="center" wrapText="1"/>
    </xf>
    <xf numFmtId="0" fontId="31" fillId="0" borderId="96" xfId="0" applyFont="1" applyBorder="1" applyAlignment="1">
      <alignment horizontal="left"/>
    </xf>
    <xf numFmtId="0" fontId="31" fillId="0" borderId="23" xfId="0" applyFont="1" applyBorder="1" applyAlignment="1">
      <alignment horizontal="left"/>
    </xf>
    <xf numFmtId="0" fontId="3" fillId="0" borderId="19" xfId="0" applyFont="1" applyBorder="1" applyAlignment="1">
      <alignment horizontal="right" vertical="top" wrapText="1"/>
    </xf>
    <xf numFmtId="0" fontId="50" fillId="0" borderId="50" xfId="0" applyFont="1" applyBorder="1" applyAlignment="1" applyProtection="1">
      <alignment horizontal="center" vertical="center"/>
      <protection locked="0"/>
    </xf>
    <xf numFmtId="0" fontId="49" fillId="0" borderId="1" xfId="0" applyFont="1" applyBorder="1" applyProtection="1">
      <protection locked="0"/>
    </xf>
    <xf numFmtId="0" fontId="22" fillId="0" borderId="50" xfId="0" applyFont="1" applyBorder="1" applyAlignment="1">
      <alignment horizontal="center" vertical="center"/>
    </xf>
    <xf numFmtId="2" fontId="22" fillId="0" borderId="50" xfId="0" applyNumberFormat="1" applyFont="1" applyBorder="1" applyAlignment="1">
      <alignment horizontal="center" vertical="center"/>
    </xf>
    <xf numFmtId="2" fontId="50" fillId="0" borderId="50" xfId="0" applyNumberFormat="1" applyFont="1" applyBorder="1" applyAlignment="1" applyProtection="1">
      <alignment horizontal="right" vertical="center"/>
      <protection locked="0"/>
    </xf>
    <xf numFmtId="0" fontId="22" fillId="0" borderId="1" xfId="0" applyFont="1" applyBorder="1" applyProtection="1">
      <protection locked="0"/>
    </xf>
    <xf numFmtId="0" fontId="49" fillId="0" borderId="111" xfId="0" applyFont="1" applyBorder="1" applyAlignment="1">
      <alignment horizontal="center" vertical="center"/>
    </xf>
    <xf numFmtId="2" fontId="49" fillId="0" borderId="111" xfId="0" applyNumberFormat="1" applyFont="1" applyBorder="1" applyAlignment="1">
      <alignment horizontal="center" vertical="center"/>
    </xf>
    <xf numFmtId="0" fontId="50" fillId="0" borderId="111" xfId="0" applyFont="1" applyBorder="1" applyAlignment="1" applyProtection="1">
      <alignment horizontal="center" vertical="center"/>
      <protection locked="0"/>
    </xf>
    <xf numFmtId="0" fontId="51" fillId="0" borderId="111" xfId="0" applyFont="1" applyBorder="1" applyAlignment="1" applyProtection="1">
      <alignment horizontal="center" vertical="center"/>
      <protection locked="0"/>
    </xf>
    <xf numFmtId="2" fontId="51" fillId="0" borderId="111" xfId="0" applyNumberFormat="1" applyFont="1" applyBorder="1" applyAlignment="1" applyProtection="1">
      <alignment horizontal="right" vertical="center"/>
      <protection locked="0"/>
    </xf>
    <xf numFmtId="0" fontId="11" fillId="0" borderId="10" xfId="0" applyFont="1" applyBorder="1" applyAlignment="1">
      <alignment vertical="center" wrapText="1"/>
    </xf>
    <xf numFmtId="0" fontId="11" fillId="0" borderId="18" xfId="0" applyFont="1" applyBorder="1" applyAlignment="1">
      <alignment vertical="center" wrapText="1"/>
    </xf>
    <xf numFmtId="0" fontId="12" fillId="13" borderId="10" xfId="0" applyFont="1" applyFill="1" applyBorder="1" applyAlignment="1" applyProtection="1">
      <alignment horizontal="center" vertical="center"/>
      <protection locked="0"/>
    </xf>
    <xf numFmtId="0" fontId="12" fillId="13" borderId="18" xfId="0" applyFont="1" applyFill="1" applyBorder="1" applyAlignment="1" applyProtection="1">
      <alignment horizontal="center" vertical="center"/>
      <protection locked="0"/>
    </xf>
    <xf numFmtId="0" fontId="12" fillId="17" borderId="10" xfId="0" applyFont="1" applyFill="1" applyBorder="1" applyAlignment="1" applyProtection="1">
      <alignment horizontal="center" vertical="center"/>
      <protection locked="0"/>
    </xf>
    <xf numFmtId="0" fontId="12" fillId="17" borderId="18" xfId="0" applyFont="1" applyFill="1" applyBorder="1" applyAlignment="1" applyProtection="1">
      <alignment horizontal="center" vertical="center"/>
      <protection locked="0"/>
    </xf>
    <xf numFmtId="0" fontId="12" fillId="18" borderId="10" xfId="0" applyFont="1" applyFill="1" applyBorder="1" applyAlignment="1" applyProtection="1">
      <alignment horizontal="center" vertical="center"/>
      <protection locked="0"/>
    </xf>
    <xf numFmtId="0" fontId="12" fillId="18" borderId="18" xfId="0" applyFont="1" applyFill="1" applyBorder="1" applyAlignment="1" applyProtection="1">
      <alignment horizontal="center" vertical="center"/>
      <protection locked="0"/>
    </xf>
    <xf numFmtId="0" fontId="12" fillId="19" borderId="10" xfId="0" applyFont="1" applyFill="1" applyBorder="1" applyAlignment="1" applyProtection="1">
      <alignment horizontal="center" vertical="center"/>
      <protection locked="0"/>
    </xf>
    <xf numFmtId="0" fontId="12" fillId="19" borderId="18" xfId="0" applyFont="1" applyFill="1" applyBorder="1" applyAlignment="1" applyProtection="1">
      <alignment horizontal="center" vertical="center"/>
      <protection locked="0"/>
    </xf>
    <xf numFmtId="0" fontId="12" fillId="2" borderId="10" xfId="0" applyFont="1" applyFill="1" applyBorder="1" applyAlignment="1" applyProtection="1">
      <alignment horizontal="center" vertical="center"/>
      <protection locked="0"/>
    </xf>
    <xf numFmtId="0" fontId="12" fillId="2" borderId="18" xfId="0" applyFont="1" applyFill="1" applyBorder="1" applyAlignment="1" applyProtection="1">
      <alignment horizontal="center" vertical="center"/>
      <protection locked="0"/>
    </xf>
    <xf numFmtId="0" fontId="12" fillId="16" borderId="10" xfId="0" applyFont="1" applyFill="1" applyBorder="1" applyAlignment="1" applyProtection="1">
      <alignment horizontal="center" vertical="center"/>
      <protection locked="0"/>
    </xf>
    <xf numFmtId="0" fontId="12" fillId="16" borderId="18" xfId="0" applyFont="1" applyFill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12" fillId="0" borderId="18" xfId="0" applyFont="1" applyBorder="1" applyAlignment="1" applyProtection="1">
      <alignment horizontal="center" vertical="center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0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2" fillId="12" borderId="10" xfId="0" applyFont="1" applyFill="1" applyBorder="1" applyAlignment="1" applyProtection="1">
      <alignment horizontal="center" vertical="center"/>
      <protection locked="0"/>
    </xf>
    <xf numFmtId="0" fontId="12" fillId="12" borderId="18" xfId="0" applyFont="1" applyFill="1" applyBorder="1" applyAlignment="1" applyProtection="1">
      <alignment horizontal="center" vertical="center"/>
      <protection locked="0"/>
    </xf>
    <xf numFmtId="0" fontId="12" fillId="14" borderId="10" xfId="0" applyFont="1" applyFill="1" applyBorder="1" applyAlignment="1" applyProtection="1">
      <alignment horizontal="center" vertical="center"/>
      <protection locked="0"/>
    </xf>
    <xf numFmtId="0" fontId="12" fillId="14" borderId="18" xfId="0" applyFont="1" applyFill="1" applyBorder="1" applyAlignment="1" applyProtection="1">
      <alignment horizontal="center" vertical="center"/>
      <protection locked="0"/>
    </xf>
    <xf numFmtId="0" fontId="12" fillId="15" borderId="10" xfId="0" applyFont="1" applyFill="1" applyBorder="1" applyAlignment="1" applyProtection="1">
      <alignment horizontal="center" vertical="center"/>
      <protection locked="0"/>
    </xf>
    <xf numFmtId="0" fontId="12" fillId="15" borderId="18" xfId="0" applyFont="1" applyFill="1" applyBorder="1" applyAlignment="1" applyProtection="1">
      <alignment horizontal="center" vertical="center"/>
      <protection locked="0"/>
    </xf>
    <xf numFmtId="0" fontId="11" fillId="12" borderId="13" xfId="0" applyFont="1" applyFill="1" applyBorder="1" applyAlignment="1" applyProtection="1">
      <alignment horizontal="center" vertical="center"/>
      <protection locked="0"/>
    </xf>
    <xf numFmtId="0" fontId="11" fillId="2" borderId="13" xfId="0" applyFont="1" applyFill="1" applyBorder="1" applyAlignment="1" applyProtection="1">
      <alignment horizontal="center" vertical="center"/>
      <protection locked="0"/>
    </xf>
    <xf numFmtId="0" fontId="11" fillId="16" borderId="13" xfId="0" applyFont="1" applyFill="1" applyBorder="1" applyAlignment="1" applyProtection="1">
      <alignment horizontal="center" vertical="center"/>
      <protection locked="0"/>
    </xf>
    <xf numFmtId="0" fontId="11" fillId="17" borderId="13" xfId="0" applyFont="1" applyFill="1" applyBorder="1" applyAlignment="1" applyProtection="1">
      <alignment horizontal="center" vertical="center"/>
      <protection locked="0"/>
    </xf>
    <xf numFmtId="0" fontId="11" fillId="18" borderId="13" xfId="0" applyFont="1" applyFill="1" applyBorder="1" applyAlignment="1" applyProtection="1">
      <alignment horizontal="center" vertical="center"/>
      <protection locked="0"/>
    </xf>
    <xf numFmtId="0" fontId="11" fillId="19" borderId="13" xfId="0" applyFont="1" applyFill="1" applyBorder="1" applyAlignment="1" applyProtection="1">
      <alignment horizontal="center" vertical="center"/>
      <protection locked="0"/>
    </xf>
    <xf numFmtId="0" fontId="11" fillId="13" borderId="13" xfId="0" applyFont="1" applyFill="1" applyBorder="1" applyAlignment="1" applyProtection="1">
      <alignment horizontal="center" vertical="center"/>
      <protection locked="0"/>
    </xf>
    <xf numFmtId="0" fontId="3" fillId="0" borderId="21" xfId="0" applyFont="1" applyBorder="1" applyAlignment="1" applyProtection="1">
      <alignment horizontal="center" vertical="center"/>
      <protection locked="0"/>
    </xf>
    <xf numFmtId="0" fontId="11" fillId="14" borderId="4" xfId="0" applyFont="1" applyFill="1" applyBorder="1" applyAlignment="1" applyProtection="1">
      <alignment horizontal="center" vertical="center"/>
      <protection locked="0"/>
    </xf>
    <xf numFmtId="0" fontId="11" fillId="21" borderId="6" xfId="0" applyFont="1" applyFill="1" applyBorder="1" applyAlignment="1" applyProtection="1">
      <alignment horizontal="center" vertical="center"/>
      <protection locked="0"/>
    </xf>
    <xf numFmtId="0" fontId="11" fillId="15" borderId="13" xfId="0" applyFont="1" applyFill="1" applyBorder="1" applyAlignment="1" applyProtection="1">
      <alignment horizontal="center" vertical="center"/>
      <protection locked="0"/>
    </xf>
    <xf numFmtId="0" fontId="3" fillId="0" borderId="10" xfId="0" applyFont="1" applyBorder="1" applyAlignment="1">
      <alignment horizontal="center" vertical="center"/>
    </xf>
    <xf numFmtId="2" fontId="3" fillId="0" borderId="18" xfId="0" applyNumberFormat="1" applyFont="1" applyBorder="1" applyAlignment="1">
      <alignment horizontal="center" vertical="center"/>
    </xf>
    <xf numFmtId="0" fontId="11" fillId="2" borderId="8" xfId="0" applyFont="1" applyFill="1" applyBorder="1" applyAlignment="1">
      <alignment horizontal="left"/>
    </xf>
    <xf numFmtId="0" fontId="11" fillId="2" borderId="9" xfId="0" applyFont="1" applyFill="1" applyBorder="1" applyAlignment="1">
      <alignment horizontal="left"/>
    </xf>
    <xf numFmtId="0" fontId="11" fillId="2" borderId="6" xfId="0" applyFont="1" applyFill="1" applyBorder="1" applyAlignment="1">
      <alignment horizontal="left"/>
    </xf>
    <xf numFmtId="0" fontId="11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53" fillId="0" borderId="1" xfId="1" applyFont="1" applyBorder="1" applyAlignment="1" applyProtection="1">
      <alignment horizontal="right" vertical="center" wrapText="1"/>
    </xf>
    <xf numFmtId="0" fontId="54" fillId="0" borderId="1" xfId="1" applyFont="1" applyBorder="1" applyAlignment="1" applyProtection="1">
      <alignment horizontal="right" vertical="center" wrapText="1"/>
    </xf>
    <xf numFmtId="0" fontId="54" fillId="0" borderId="1" xfId="1" applyFont="1" applyBorder="1" applyAlignment="1" applyProtection="1">
      <alignment vertical="center" wrapText="1"/>
    </xf>
    <xf numFmtId="0" fontId="11" fillId="0" borderId="12" xfId="0" applyFont="1" applyBorder="1"/>
    <xf numFmtId="0" fontId="34" fillId="0" borderId="12" xfId="0" applyFont="1" applyBorder="1" applyAlignment="1">
      <alignment horizontal="center"/>
    </xf>
    <xf numFmtId="0" fontId="11" fillId="0" borderId="10" xfId="0" applyFont="1" applyBorder="1"/>
    <xf numFmtId="0" fontId="11" fillId="0" borderId="10" xfId="0" applyFont="1" applyBorder="1" applyAlignment="1">
      <alignment horizontal="center"/>
    </xf>
    <xf numFmtId="0" fontId="9" fillId="0" borderId="20" xfId="0" applyFont="1" applyBorder="1"/>
    <xf numFmtId="0" fontId="9" fillId="0" borderId="21" xfId="0" applyFont="1" applyBorder="1" applyAlignment="1">
      <alignment horizontal="center"/>
    </xf>
    <xf numFmtId="0" fontId="11" fillId="0" borderId="22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" fillId="0" borderId="18" xfId="0" applyFont="1" applyBorder="1"/>
    <xf numFmtId="0" fontId="0" fillId="0" borderId="19" xfId="0" applyBorder="1" applyAlignment="1">
      <alignment horizontal="center" vertical="center"/>
    </xf>
    <xf numFmtId="2" fontId="16" fillId="0" borderId="13" xfId="0" applyNumberFormat="1" applyFont="1" applyBorder="1" applyAlignment="1">
      <alignment horizontal="center" vertical="center"/>
    </xf>
    <xf numFmtId="2" fontId="14" fillId="0" borderId="18" xfId="0" applyNumberFormat="1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2" fontId="16" fillId="0" borderId="10" xfId="0" applyNumberFormat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2" fontId="14" fillId="0" borderId="8" xfId="0" applyNumberFormat="1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7" xfId="0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9" fillId="0" borderId="23" xfId="0" applyFont="1" applyBorder="1"/>
    <xf numFmtId="0" fontId="9" fillId="0" borderId="23" xfId="0" applyFont="1" applyBorder="1" applyAlignment="1">
      <alignment horizontal="center"/>
    </xf>
    <xf numFmtId="0" fontId="9" fillId="0" borderId="19" xfId="0" applyFont="1" applyBorder="1" applyAlignment="1">
      <alignment horizontal="center" wrapText="1"/>
    </xf>
    <xf numFmtId="0" fontId="11" fillId="0" borderId="1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2" fontId="3" fillId="0" borderId="13" xfId="0" applyNumberFormat="1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2" fontId="16" fillId="0" borderId="14" xfId="0" applyNumberFormat="1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2" fontId="14" fillId="0" borderId="13" xfId="0" applyNumberFormat="1" applyFont="1" applyBorder="1" applyAlignment="1">
      <alignment horizontal="center" vertical="center"/>
    </xf>
    <xf numFmtId="2" fontId="14" fillId="0" borderId="19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2" fontId="3" fillId="0" borderId="18" xfId="0" applyNumberFormat="1" applyFont="1" applyBorder="1" applyAlignment="1">
      <alignment horizontal="center"/>
    </xf>
    <xf numFmtId="0" fontId="9" fillId="0" borderId="24" xfId="0" applyFont="1" applyBorder="1"/>
    <xf numFmtId="0" fontId="9" fillId="0" borderId="34" xfId="0" applyFont="1" applyBorder="1"/>
    <xf numFmtId="0" fontId="9" fillId="0" borderId="43" xfId="0" applyFont="1" applyBorder="1"/>
    <xf numFmtId="2" fontId="24" fillId="0" borderId="13" xfId="0" applyNumberFormat="1" applyFont="1" applyBorder="1" applyAlignment="1">
      <alignment horizontal="center" vertical="center"/>
    </xf>
    <xf numFmtId="2" fontId="14" fillId="0" borderId="16" xfId="0" applyNumberFormat="1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2" fontId="3" fillId="0" borderId="50" xfId="0" applyNumberFormat="1" applyFont="1" applyBorder="1" applyAlignment="1">
      <alignment horizontal="center" vertical="center"/>
    </xf>
    <xf numFmtId="2" fontId="3" fillId="0" borderId="47" xfId="0" applyNumberFormat="1" applyFont="1" applyBorder="1" applyAlignment="1">
      <alignment horizontal="center"/>
    </xf>
    <xf numFmtId="2" fontId="16" fillId="0" borderId="50" xfId="0" applyNumberFormat="1" applyFont="1" applyBorder="1" applyAlignment="1">
      <alignment horizontal="center" vertical="center"/>
    </xf>
    <xf numFmtId="2" fontId="14" fillId="0" borderId="10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horizontal="center"/>
    </xf>
    <xf numFmtId="2" fontId="3" fillId="0" borderId="50" xfId="0" applyNumberFormat="1" applyFont="1" applyBorder="1" applyAlignment="1">
      <alignment horizontal="center"/>
    </xf>
    <xf numFmtId="2" fontId="3" fillId="0" borderId="47" xfId="0" applyNumberFormat="1" applyFont="1" applyBorder="1" applyAlignment="1">
      <alignment horizontal="center" vertical="center"/>
    </xf>
    <xf numFmtId="0" fontId="9" fillId="0" borderId="10" xfId="0" applyFont="1" applyBorder="1"/>
    <xf numFmtId="0" fontId="9" fillId="0" borderId="10" xfId="0" applyFont="1" applyBorder="1" applyAlignment="1">
      <alignment horizontal="center"/>
    </xf>
    <xf numFmtId="0" fontId="14" fillId="0" borderId="10" xfId="0" applyFont="1" applyBorder="1" applyAlignment="1">
      <alignment horizontal="center" vertical="center"/>
    </xf>
    <xf numFmtId="0" fontId="52" fillId="0" borderId="23" xfId="1" applyFont="1" applyFill="1" applyBorder="1" applyAlignment="1" applyProtection="1">
      <alignment horizontal="center"/>
    </xf>
    <xf numFmtId="0" fontId="1" fillId="0" borderId="23" xfId="0" applyFont="1" applyBorder="1" applyAlignment="1">
      <alignment horizontal="center"/>
    </xf>
    <xf numFmtId="0" fontId="52" fillId="0" borderId="23" xfId="1" applyFont="1" applyFill="1" applyBorder="1" applyAlignment="1" applyProtection="1">
      <alignment horizontal="center" vertical="center"/>
    </xf>
    <xf numFmtId="0" fontId="1" fillId="0" borderId="23" xfId="0" applyFont="1" applyBorder="1" applyAlignment="1">
      <alignment horizontal="center" vertical="center"/>
    </xf>
    <xf numFmtId="165" fontId="10" fillId="2" borderId="8" xfId="0" applyNumberFormat="1" applyFont="1" applyFill="1" applyBorder="1" applyAlignment="1">
      <alignment horizontal="left"/>
    </xf>
    <xf numFmtId="165" fontId="0" fillId="0" borderId="1" xfId="0" applyNumberFormat="1" applyBorder="1"/>
    <xf numFmtId="165" fontId="0" fillId="0" borderId="7" xfId="0" applyNumberFormat="1" applyBorder="1"/>
    <xf numFmtId="165" fontId="9" fillId="0" borderId="7" xfId="0" applyNumberFormat="1" applyFont="1" applyBorder="1"/>
    <xf numFmtId="165" fontId="0" fillId="0" borderId="30" xfId="0" applyNumberFormat="1" applyBorder="1" applyAlignment="1">
      <alignment vertical="center"/>
    </xf>
    <xf numFmtId="165" fontId="2" fillId="0" borderId="1" xfId="0" applyNumberFormat="1" applyFont="1" applyBorder="1" applyAlignment="1">
      <alignment vertical="center"/>
    </xf>
    <xf numFmtId="165" fontId="0" fillId="0" borderId="1" xfId="0" applyNumberFormat="1" applyBorder="1" applyAlignment="1">
      <alignment vertical="center"/>
    </xf>
    <xf numFmtId="165" fontId="3" fillId="0" borderId="7" xfId="0" applyNumberFormat="1" applyFont="1" applyBorder="1" applyAlignment="1">
      <alignment vertical="center"/>
    </xf>
    <xf numFmtId="165" fontId="3" fillId="0" borderId="1" xfId="0" applyNumberFormat="1" applyFont="1" applyBorder="1" applyAlignment="1">
      <alignment vertical="center"/>
    </xf>
    <xf numFmtId="165" fontId="0" fillId="0" borderId="17" xfId="0" applyNumberFormat="1" applyBorder="1" applyAlignment="1">
      <alignment vertical="center"/>
    </xf>
    <xf numFmtId="165" fontId="0" fillId="0" borderId="10" xfId="0" applyNumberFormat="1" applyBorder="1" applyAlignment="1">
      <alignment vertical="center"/>
    </xf>
    <xf numFmtId="165" fontId="0" fillId="0" borderId="64" xfId="0" applyNumberFormat="1" applyBorder="1"/>
    <xf numFmtId="165" fontId="2" fillId="0" borderId="68" xfId="0" applyNumberFormat="1" applyFont="1" applyBorder="1" applyAlignment="1">
      <alignment vertical="center"/>
    </xf>
    <xf numFmtId="165" fontId="0" fillId="0" borderId="68" xfId="0" applyNumberFormat="1" applyBorder="1" applyAlignment="1">
      <alignment vertical="center"/>
    </xf>
    <xf numFmtId="165" fontId="1" fillId="0" borderId="75" xfId="0" applyNumberFormat="1" applyFont="1" applyBorder="1" applyAlignment="1">
      <alignment horizontal="left" vertical="center"/>
    </xf>
    <xf numFmtId="165" fontId="1" fillId="0" borderId="79" xfId="0" applyNumberFormat="1" applyFont="1" applyBorder="1" applyAlignment="1">
      <alignment horizontal="left" vertical="center"/>
    </xf>
    <xf numFmtId="165" fontId="0" fillId="0" borderId="53" xfId="0" applyNumberFormat="1" applyBorder="1" applyAlignment="1">
      <alignment vertical="center"/>
    </xf>
    <xf numFmtId="165" fontId="23" fillId="20" borderId="87" xfId="0" applyNumberFormat="1" applyFont="1" applyFill="1" applyBorder="1" applyAlignment="1">
      <alignment vertical="center"/>
    </xf>
    <xf numFmtId="165" fontId="23" fillId="20" borderId="85" xfId="0" applyNumberFormat="1" applyFont="1" applyFill="1" applyBorder="1" applyAlignment="1">
      <alignment vertical="center"/>
    </xf>
    <xf numFmtId="165" fontId="23" fillId="20" borderId="56" xfId="0" applyNumberFormat="1" applyFont="1" applyFill="1" applyBorder="1" applyAlignment="1">
      <alignment horizontal="left" vertical="center"/>
    </xf>
    <xf numFmtId="165" fontId="0" fillId="0" borderId="19" xfId="0" applyNumberFormat="1" applyBorder="1"/>
    <xf numFmtId="165" fontId="0" fillId="0" borderId="19" xfId="0" applyNumberFormat="1" applyBorder="1" applyAlignment="1">
      <alignment vertical="center"/>
    </xf>
    <xf numFmtId="165" fontId="10" fillId="20" borderId="0" xfId="0" applyNumberFormat="1" applyFont="1" applyFill="1" applyAlignment="1">
      <alignment horizontal="center" vertical="center"/>
    </xf>
    <xf numFmtId="0" fontId="28" fillId="0" borderId="82" xfId="0" applyFont="1" applyBorder="1" applyAlignment="1">
      <alignment vertical="center"/>
    </xf>
    <xf numFmtId="0" fontId="28" fillId="0" borderId="34" xfId="0" applyFont="1" applyBorder="1" applyAlignment="1">
      <alignment horizontal="right" vertical="center"/>
    </xf>
    <xf numFmtId="0" fontId="28" fillId="0" borderId="1" xfId="0" applyFont="1" applyBorder="1" applyAlignment="1">
      <alignment vertical="center"/>
    </xf>
    <xf numFmtId="0" fontId="28" fillId="0" borderId="1" xfId="0" applyFont="1" applyBorder="1"/>
    <xf numFmtId="2" fontId="28" fillId="0" borderId="1" xfId="0" applyNumberFormat="1" applyFont="1" applyBorder="1"/>
    <xf numFmtId="0" fontId="28" fillId="0" borderId="60" xfId="0" applyFont="1" applyBorder="1"/>
    <xf numFmtId="0" fontId="28" fillId="0" borderId="34" xfId="0" applyFont="1" applyBorder="1"/>
    <xf numFmtId="14" fontId="55" fillId="0" borderId="1" xfId="0" applyNumberFormat="1" applyFont="1" applyBorder="1"/>
    <xf numFmtId="0" fontId="55" fillId="0" borderId="7" xfId="0" applyFont="1" applyBorder="1"/>
    <xf numFmtId="2" fontId="3" fillId="0" borderId="115" xfId="0" applyNumberFormat="1" applyFont="1" applyBorder="1" applyAlignment="1" applyProtection="1">
      <alignment horizontal="right" vertical="center"/>
      <protection locked="0"/>
    </xf>
    <xf numFmtId="2" fontId="3" fillId="0" borderId="21" xfId="0" applyNumberFormat="1" applyFont="1" applyBorder="1" applyAlignment="1" applyProtection="1">
      <alignment horizontal="right" vertical="center"/>
      <protection locked="0"/>
    </xf>
    <xf numFmtId="0" fontId="3" fillId="0" borderId="120" xfId="0" applyFont="1" applyBorder="1" applyAlignment="1" applyProtection="1">
      <alignment horizontal="center" vertical="center"/>
      <protection locked="0"/>
    </xf>
    <xf numFmtId="0" fontId="3" fillId="0" borderId="122" xfId="0" applyFont="1" applyBorder="1" applyAlignment="1" applyProtection="1">
      <alignment horizontal="center" vertical="center"/>
      <protection locked="0"/>
    </xf>
    <xf numFmtId="0" fontId="11" fillId="16" borderId="116" xfId="0" applyFont="1" applyFill="1" applyBorder="1" applyAlignment="1" applyProtection="1">
      <alignment horizontal="center" vertical="center"/>
      <protection locked="0"/>
    </xf>
    <xf numFmtId="0" fontId="11" fillId="16" borderId="5" xfId="0" applyFont="1" applyFill="1" applyBorder="1" applyAlignment="1" applyProtection="1">
      <alignment horizontal="center" vertical="center"/>
      <protection locked="0"/>
    </xf>
    <xf numFmtId="0" fontId="11" fillId="2" borderId="117" xfId="0" applyFont="1" applyFill="1" applyBorder="1" applyAlignment="1" applyProtection="1">
      <alignment horizontal="center" vertical="center"/>
      <protection locked="0"/>
    </xf>
    <xf numFmtId="0" fontId="11" fillId="2" borderId="114" xfId="0" applyFont="1" applyFill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/>
      <protection locked="0"/>
    </xf>
    <xf numFmtId="0" fontId="11" fillId="0" borderId="33" xfId="0" applyFont="1" applyBorder="1" applyAlignment="1" applyProtection="1">
      <alignment horizontal="center"/>
      <protection locked="0"/>
    </xf>
    <xf numFmtId="0" fontId="0" fillId="0" borderId="11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2" fontId="16" fillId="0" borderId="120" xfId="0" applyNumberFormat="1" applyFont="1" applyBorder="1" applyAlignment="1">
      <alignment horizontal="center" vertical="center"/>
    </xf>
    <xf numFmtId="2" fontId="16" fillId="0" borderId="121" xfId="0" applyNumberFormat="1" applyFont="1" applyBorder="1" applyAlignment="1">
      <alignment horizontal="center" vertical="center"/>
    </xf>
    <xf numFmtId="0" fontId="11" fillId="2" borderId="119" xfId="0" applyFont="1" applyFill="1" applyBorder="1" applyAlignment="1" applyProtection="1">
      <alignment horizontal="center" vertical="center"/>
      <protection locked="0"/>
    </xf>
    <xf numFmtId="0" fontId="11" fillId="2" borderId="6" xfId="0" applyFont="1" applyFill="1" applyBorder="1" applyAlignment="1" applyProtection="1">
      <alignment horizontal="center" vertical="center"/>
      <protection locked="0"/>
    </xf>
    <xf numFmtId="0" fontId="11" fillId="12" borderId="30" xfId="0" applyFont="1" applyFill="1" applyBorder="1" applyAlignment="1" applyProtection="1">
      <alignment horizontal="center" vertical="center"/>
      <protection locked="0"/>
    </xf>
    <xf numFmtId="0" fontId="11" fillId="12" borderId="13" xfId="0" applyFont="1" applyFill="1" applyBorder="1" applyAlignment="1" applyProtection="1">
      <alignment horizontal="center" vertical="center"/>
      <protection locked="0"/>
    </xf>
    <xf numFmtId="0" fontId="11" fillId="13" borderId="30" xfId="0" applyFont="1" applyFill="1" applyBorder="1" applyAlignment="1" applyProtection="1">
      <alignment horizontal="center" vertical="center"/>
      <protection locked="0"/>
    </xf>
    <xf numFmtId="0" fontId="11" fillId="13" borderId="13" xfId="0" applyFont="1" applyFill="1" applyBorder="1" applyAlignment="1" applyProtection="1">
      <alignment horizontal="center" vertical="center"/>
      <protection locked="0"/>
    </xf>
    <xf numFmtId="0" fontId="11" fillId="14" borderId="118" xfId="0" applyFont="1" applyFill="1" applyBorder="1" applyAlignment="1" applyProtection="1">
      <alignment horizontal="center" vertical="center"/>
      <protection locked="0"/>
    </xf>
    <xf numFmtId="0" fontId="11" fillId="14" borderId="4" xfId="0" applyFont="1" applyFill="1" applyBorder="1" applyAlignment="1" applyProtection="1">
      <alignment horizontal="center" vertical="center"/>
      <protection locked="0"/>
    </xf>
    <xf numFmtId="0" fontId="11" fillId="21" borderId="119" xfId="0" applyFont="1" applyFill="1" applyBorder="1" applyAlignment="1" applyProtection="1">
      <alignment horizontal="center" vertical="center"/>
      <protection locked="0"/>
    </xf>
    <xf numFmtId="0" fontId="11" fillId="21" borderId="6" xfId="0" applyFont="1" applyFill="1" applyBorder="1" applyAlignment="1" applyProtection="1">
      <alignment horizontal="center" vertical="center"/>
      <protection locked="0"/>
    </xf>
    <xf numFmtId="0" fontId="11" fillId="15" borderId="30" xfId="0" applyFont="1" applyFill="1" applyBorder="1" applyAlignment="1" applyProtection="1">
      <alignment horizontal="center" vertical="center"/>
      <protection locked="0"/>
    </xf>
    <xf numFmtId="0" fontId="11" fillId="15" borderId="13" xfId="0" applyFont="1" applyFill="1" applyBorder="1" applyAlignment="1" applyProtection="1">
      <alignment horizontal="center" vertical="center"/>
      <protection locked="0"/>
    </xf>
    <xf numFmtId="0" fontId="11" fillId="2" borderId="30" xfId="0" applyFont="1" applyFill="1" applyBorder="1" applyAlignment="1" applyProtection="1">
      <alignment horizontal="center" vertical="center"/>
      <protection locked="0"/>
    </xf>
    <xf numFmtId="0" fontId="11" fillId="2" borderId="13" xfId="0" applyFont="1" applyFill="1" applyBorder="1" applyAlignment="1" applyProtection="1">
      <alignment horizontal="center" vertical="center"/>
      <protection locked="0"/>
    </xf>
    <xf numFmtId="0" fontId="11" fillId="16" borderId="30" xfId="0" applyFont="1" applyFill="1" applyBorder="1" applyAlignment="1" applyProtection="1">
      <alignment horizontal="center" vertical="center"/>
      <protection locked="0"/>
    </xf>
    <xf numFmtId="0" fontId="11" fillId="16" borderId="13" xfId="0" applyFont="1" applyFill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17" borderId="30" xfId="0" applyFont="1" applyFill="1" applyBorder="1" applyAlignment="1" applyProtection="1">
      <alignment horizontal="center" vertical="center"/>
      <protection locked="0"/>
    </xf>
    <xf numFmtId="0" fontId="11" fillId="17" borderId="13" xfId="0" applyFont="1" applyFill="1" applyBorder="1" applyAlignment="1" applyProtection="1">
      <alignment horizontal="center" vertical="center"/>
      <protection locked="0"/>
    </xf>
    <xf numFmtId="0" fontId="11" fillId="18" borderId="30" xfId="0" applyFont="1" applyFill="1" applyBorder="1" applyAlignment="1" applyProtection="1">
      <alignment horizontal="center" vertical="center"/>
      <protection locked="0"/>
    </xf>
    <xf numFmtId="0" fontId="11" fillId="18" borderId="13" xfId="0" applyFont="1" applyFill="1" applyBorder="1" applyAlignment="1" applyProtection="1">
      <alignment horizontal="center" vertical="center"/>
      <protection locked="0"/>
    </xf>
    <xf numFmtId="0" fontId="11" fillId="19" borderId="30" xfId="0" applyFont="1" applyFill="1" applyBorder="1" applyAlignment="1" applyProtection="1">
      <alignment horizontal="center" vertical="center"/>
      <protection locked="0"/>
    </xf>
    <xf numFmtId="0" fontId="11" fillId="19" borderId="13" xfId="0" applyFont="1" applyFill="1" applyBorder="1" applyAlignment="1" applyProtection="1">
      <alignment horizontal="center" vertical="center"/>
      <protection locked="0"/>
    </xf>
    <xf numFmtId="0" fontId="3" fillId="0" borderId="115" xfId="0" applyFont="1" applyBorder="1" applyAlignment="1" applyProtection="1">
      <alignment horizontal="center" vertical="center"/>
      <protection locked="0"/>
    </xf>
    <xf numFmtId="0" fontId="3" fillId="0" borderId="21" xfId="0" applyFont="1" applyBorder="1" applyAlignment="1" applyProtection="1">
      <alignment horizontal="center" vertical="center"/>
      <protection locked="0"/>
    </xf>
    <xf numFmtId="0" fontId="47" fillId="0" borderId="112" xfId="0" applyFont="1" applyBorder="1" applyAlignment="1">
      <alignment horizontal="left"/>
    </xf>
    <xf numFmtId="0" fontId="47" fillId="0" borderId="89" xfId="0" applyFont="1" applyBorder="1" applyAlignment="1">
      <alignment horizontal="left"/>
    </xf>
    <xf numFmtId="0" fontId="31" fillId="0" borderId="89" xfId="0" applyFont="1" applyBorder="1" applyAlignment="1" applyProtection="1">
      <alignment horizontal="center"/>
      <protection locked="0"/>
    </xf>
    <xf numFmtId="0" fontId="31" fillId="0" borderId="90" xfId="0" applyFont="1" applyBorder="1" applyAlignment="1" applyProtection="1">
      <alignment horizontal="center"/>
      <protection locked="0"/>
    </xf>
    <xf numFmtId="0" fontId="12" fillId="13" borderId="10" xfId="0" applyFont="1" applyFill="1" applyBorder="1" applyAlignment="1" applyProtection="1">
      <alignment horizontal="center" vertical="center"/>
      <protection locked="0"/>
    </xf>
    <xf numFmtId="0" fontId="12" fillId="13" borderId="18" xfId="0" applyFont="1" applyFill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2" fontId="3" fillId="0" borderId="10" xfId="0" applyNumberFormat="1" applyFont="1" applyBorder="1" applyAlignment="1" applyProtection="1">
      <alignment horizontal="right" vertical="center"/>
      <protection locked="0"/>
    </xf>
    <xf numFmtId="2" fontId="3" fillId="0" borderId="18" xfId="0" applyNumberFormat="1" applyFont="1" applyBorder="1" applyAlignment="1" applyProtection="1">
      <alignment horizontal="right" vertical="center"/>
      <protection locked="0"/>
    </xf>
    <xf numFmtId="1" fontId="11" fillId="16" borderId="16" xfId="0" applyNumberFormat="1" applyFont="1" applyFill="1" applyBorder="1" applyAlignment="1" applyProtection="1">
      <alignment horizontal="center" vertical="center"/>
      <protection locked="0"/>
    </xf>
    <xf numFmtId="1" fontId="11" fillId="16" borderId="10" xfId="0" applyNumberFormat="1" applyFont="1" applyFill="1" applyBorder="1" applyAlignment="1" applyProtection="1">
      <alignment horizontal="center" vertical="center"/>
      <protection locked="0"/>
    </xf>
    <xf numFmtId="1" fontId="11" fillId="16" borderId="18" xfId="0" applyNumberFormat="1" applyFont="1" applyFill="1" applyBorder="1" applyAlignment="1" applyProtection="1">
      <alignment horizontal="center" vertical="center"/>
      <protection locked="0"/>
    </xf>
    <xf numFmtId="0" fontId="12" fillId="15" borderId="10" xfId="0" applyFont="1" applyFill="1" applyBorder="1" applyAlignment="1" applyProtection="1">
      <alignment horizontal="center" vertical="center"/>
      <protection locked="0"/>
    </xf>
    <xf numFmtId="0" fontId="12" fillId="15" borderId="18" xfId="0" applyFont="1" applyFill="1" applyBorder="1" applyAlignment="1" applyProtection="1">
      <alignment horizontal="center" vertical="center"/>
      <protection locked="0"/>
    </xf>
    <xf numFmtId="0" fontId="12" fillId="12" borderId="10" xfId="0" applyFont="1" applyFill="1" applyBorder="1" applyAlignment="1" applyProtection="1">
      <alignment horizontal="center" vertical="center"/>
      <protection locked="0"/>
    </xf>
    <xf numFmtId="0" fontId="12" fillId="12" borderId="18" xfId="0" applyFont="1" applyFill="1" applyBorder="1" applyAlignment="1" applyProtection="1">
      <alignment horizontal="center" vertical="center"/>
      <protection locked="0"/>
    </xf>
    <xf numFmtId="0" fontId="12" fillId="2" borderId="10" xfId="0" applyFont="1" applyFill="1" applyBorder="1" applyAlignment="1" applyProtection="1">
      <alignment horizontal="center" vertical="center"/>
      <protection locked="0"/>
    </xf>
    <xf numFmtId="0" fontId="12" fillId="2" borderId="18" xfId="0" applyFont="1" applyFill="1" applyBorder="1" applyAlignment="1" applyProtection="1">
      <alignment horizontal="center" vertical="center"/>
      <protection locked="0"/>
    </xf>
    <xf numFmtId="0" fontId="12" fillId="16" borderId="10" xfId="0" applyFont="1" applyFill="1" applyBorder="1" applyAlignment="1" applyProtection="1">
      <alignment horizontal="center" vertical="center"/>
      <protection locked="0"/>
    </xf>
    <xf numFmtId="0" fontId="12" fillId="16" borderId="18" xfId="0" applyFont="1" applyFill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12" fillId="0" borderId="18" xfId="0" applyFont="1" applyBorder="1" applyAlignment="1" applyProtection="1">
      <alignment horizontal="center" vertical="center"/>
      <protection locked="0"/>
    </xf>
    <xf numFmtId="0" fontId="12" fillId="17" borderId="10" xfId="0" applyFont="1" applyFill="1" applyBorder="1" applyAlignment="1" applyProtection="1">
      <alignment horizontal="center" vertical="center"/>
      <protection locked="0"/>
    </xf>
    <xf numFmtId="0" fontId="12" fillId="17" borderId="18" xfId="0" applyFont="1" applyFill="1" applyBorder="1" applyAlignment="1" applyProtection="1">
      <alignment horizontal="center" vertical="center"/>
      <protection locked="0"/>
    </xf>
    <xf numFmtId="0" fontId="12" fillId="18" borderId="10" xfId="0" applyFont="1" applyFill="1" applyBorder="1" applyAlignment="1" applyProtection="1">
      <alignment horizontal="center" vertical="center"/>
      <protection locked="0"/>
    </xf>
    <xf numFmtId="0" fontId="12" fillId="18" borderId="18" xfId="0" applyFont="1" applyFill="1" applyBorder="1" applyAlignment="1" applyProtection="1">
      <alignment horizontal="center" vertical="center"/>
      <protection locked="0"/>
    </xf>
    <xf numFmtId="0" fontId="12" fillId="19" borderId="10" xfId="0" applyFont="1" applyFill="1" applyBorder="1" applyAlignment="1" applyProtection="1">
      <alignment horizontal="center" vertical="center"/>
      <protection locked="0"/>
    </xf>
    <xf numFmtId="0" fontId="12" fillId="19" borderId="18" xfId="0" applyFont="1" applyFill="1" applyBorder="1" applyAlignment="1" applyProtection="1">
      <alignment horizontal="center" vertical="center"/>
      <protection locked="0"/>
    </xf>
    <xf numFmtId="0" fontId="32" fillId="0" borderId="40" xfId="0" applyFont="1" applyBorder="1" applyAlignment="1">
      <alignment horizontal="left"/>
    </xf>
    <xf numFmtId="0" fontId="32" fillId="0" borderId="44" xfId="0" applyFont="1" applyBorder="1" applyAlignment="1">
      <alignment horizontal="left"/>
    </xf>
    <xf numFmtId="0" fontId="32" fillId="0" borderId="41" xfId="0" applyFont="1" applyBorder="1" applyAlignment="1">
      <alignment horizontal="left"/>
    </xf>
    <xf numFmtId="0" fontId="11" fillId="0" borderId="10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2" fontId="16" fillId="0" borderId="10" xfId="0" applyNumberFormat="1" applyFont="1" applyBorder="1" applyAlignment="1">
      <alignment horizontal="center" vertical="center"/>
    </xf>
    <xf numFmtId="2" fontId="16" fillId="0" borderId="18" xfId="0" applyNumberFormat="1" applyFont="1" applyBorder="1" applyAlignment="1">
      <alignment horizontal="center" vertical="center"/>
    </xf>
    <xf numFmtId="0" fontId="12" fillId="14" borderId="10" xfId="0" applyFont="1" applyFill="1" applyBorder="1" applyAlignment="1" applyProtection="1">
      <alignment horizontal="center" vertical="center"/>
      <protection locked="0"/>
    </xf>
    <xf numFmtId="0" fontId="12" fillId="14" borderId="18" xfId="0" applyFont="1" applyFill="1" applyBorder="1" applyAlignment="1" applyProtection="1">
      <alignment horizontal="center" vertical="center"/>
      <protection locked="0"/>
    </xf>
    <xf numFmtId="0" fontId="12" fillId="21" borderId="10" xfId="0" applyFont="1" applyFill="1" applyBorder="1" applyAlignment="1" applyProtection="1">
      <alignment horizontal="center" vertical="center"/>
      <protection locked="0"/>
    </xf>
    <xf numFmtId="0" fontId="12" fillId="21" borderId="18" xfId="0" applyFont="1" applyFill="1" applyBorder="1" applyAlignment="1" applyProtection="1">
      <alignment horizontal="center" vertical="center"/>
      <protection locked="0"/>
    </xf>
    <xf numFmtId="0" fontId="11" fillId="0" borderId="10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2" fillId="18" borderId="16" xfId="0" applyFont="1" applyFill="1" applyBorder="1" applyAlignment="1" applyProtection="1">
      <alignment horizontal="center" vertical="center"/>
      <protection locked="0"/>
    </xf>
    <xf numFmtId="0" fontId="12" fillId="19" borderId="16" xfId="0" applyFont="1" applyFill="1" applyBorder="1" applyAlignment="1" applyProtection="1">
      <alignment horizontal="center" vertical="center"/>
      <protection locked="0"/>
    </xf>
    <xf numFmtId="0" fontId="12" fillId="13" borderId="16" xfId="0" applyFont="1" applyFill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2" fontId="3" fillId="0" borderId="16" xfId="0" applyNumberFormat="1" applyFont="1" applyBorder="1" applyAlignment="1" applyProtection="1">
      <alignment horizontal="right" vertical="center"/>
      <protection locked="0"/>
    </xf>
    <xf numFmtId="0" fontId="12" fillId="12" borderId="16" xfId="0" applyFont="1" applyFill="1" applyBorder="1" applyAlignment="1" applyProtection="1">
      <alignment horizontal="center" vertical="center"/>
      <protection locked="0"/>
    </xf>
    <xf numFmtId="0" fontId="12" fillId="2" borderId="16" xfId="0" applyFont="1" applyFill="1" applyBorder="1" applyAlignment="1" applyProtection="1">
      <alignment horizontal="center" vertical="center"/>
      <protection locked="0"/>
    </xf>
    <xf numFmtId="0" fontId="12" fillId="16" borderId="16" xfId="0" applyFont="1" applyFill="1" applyBorder="1" applyAlignment="1" applyProtection="1">
      <alignment horizontal="center" vertical="center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2" fillId="17" borderId="16" xfId="0" applyFont="1" applyFill="1" applyBorder="1" applyAlignment="1" applyProtection="1">
      <alignment horizontal="center" vertical="center"/>
      <protection locked="0"/>
    </xf>
    <xf numFmtId="0" fontId="12" fillId="15" borderId="16" xfId="0" applyFont="1" applyFill="1" applyBorder="1" applyAlignment="1" applyProtection="1">
      <alignment horizontal="center" vertical="center"/>
      <protection locked="0"/>
    </xf>
    <xf numFmtId="0" fontId="11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18" xfId="0" applyNumberFormat="1" applyBorder="1" applyAlignment="1">
      <alignment horizontal="center" vertical="center"/>
    </xf>
    <xf numFmtId="0" fontId="12" fillId="14" borderId="16" xfId="0" applyFont="1" applyFill="1" applyBorder="1" applyAlignment="1" applyProtection="1">
      <alignment horizontal="center" vertical="center"/>
      <protection locked="0"/>
    </xf>
    <xf numFmtId="0" fontId="12" fillId="21" borderId="16" xfId="0" applyFont="1" applyFill="1" applyBorder="1" applyAlignment="1" applyProtection="1">
      <alignment horizontal="center" vertical="center"/>
      <protection locked="0"/>
    </xf>
    <xf numFmtId="0" fontId="9" fillId="0" borderId="40" xfId="0" applyFont="1" applyBorder="1" applyAlignment="1">
      <alignment horizontal="left"/>
    </xf>
    <xf numFmtId="0" fontId="9" fillId="0" borderId="44" xfId="0" applyFont="1" applyBorder="1" applyAlignment="1">
      <alignment horizontal="left"/>
    </xf>
    <xf numFmtId="0" fontId="9" fillId="0" borderId="41" xfId="0" applyFont="1" applyBorder="1" applyAlignment="1">
      <alignment horizontal="left"/>
    </xf>
    <xf numFmtId="2" fontId="16" fillId="0" borderId="16" xfId="0" applyNumberFormat="1" applyFont="1" applyBorder="1" applyAlignment="1">
      <alignment horizontal="center" vertical="center"/>
    </xf>
    <xf numFmtId="0" fontId="3" fillId="0" borderId="30" xfId="0" applyFont="1" applyBorder="1" applyAlignment="1" applyProtection="1">
      <alignment horizontal="center" vertical="center"/>
      <protection locked="0"/>
    </xf>
    <xf numFmtId="0" fontId="12" fillId="18" borderId="30" xfId="0" applyFont="1" applyFill="1" applyBorder="1" applyAlignment="1" applyProtection="1">
      <alignment horizontal="center" vertical="center"/>
      <protection locked="0"/>
    </xf>
    <xf numFmtId="0" fontId="12" fillId="19" borderId="30" xfId="0" applyFont="1" applyFill="1" applyBorder="1" applyAlignment="1" applyProtection="1">
      <alignment horizontal="center" vertical="center"/>
      <protection locked="0"/>
    </xf>
    <xf numFmtId="0" fontId="12" fillId="13" borderId="30" xfId="0" applyFont="1" applyFill="1" applyBorder="1" applyAlignment="1" applyProtection="1">
      <alignment horizontal="center" vertical="center"/>
      <protection locked="0"/>
    </xf>
    <xf numFmtId="0" fontId="12" fillId="14" borderId="30" xfId="0" applyFont="1" applyFill="1" applyBorder="1" applyAlignment="1" applyProtection="1">
      <alignment horizontal="center" vertical="center"/>
      <protection locked="0"/>
    </xf>
    <xf numFmtId="0" fontId="12" fillId="21" borderId="30" xfId="0" applyFont="1" applyFill="1" applyBorder="1" applyAlignment="1" applyProtection="1">
      <alignment horizontal="center" vertical="center"/>
      <protection locked="0"/>
    </xf>
    <xf numFmtId="0" fontId="12" fillId="15" borderId="30" xfId="0" applyFont="1" applyFill="1" applyBorder="1" applyAlignment="1" applyProtection="1">
      <alignment horizontal="center" vertical="center"/>
      <protection locked="0"/>
    </xf>
    <xf numFmtId="0" fontId="12" fillId="12" borderId="30" xfId="0" applyFont="1" applyFill="1" applyBorder="1" applyAlignment="1" applyProtection="1">
      <alignment horizontal="center" vertical="center"/>
      <protection locked="0"/>
    </xf>
    <xf numFmtId="0" fontId="12" fillId="2" borderId="30" xfId="0" applyFont="1" applyFill="1" applyBorder="1" applyAlignment="1" applyProtection="1">
      <alignment horizontal="center" vertical="center"/>
      <protection locked="0"/>
    </xf>
    <xf numFmtId="0" fontId="12" fillId="16" borderId="30" xfId="0" applyFont="1" applyFill="1" applyBorder="1" applyAlignment="1" applyProtection="1">
      <alignment horizontal="center" vertical="center"/>
      <protection locked="0"/>
    </xf>
    <xf numFmtId="0" fontId="12" fillId="0" borderId="30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2" fontId="16" fillId="0" borderId="30" xfId="0" applyNumberFormat="1" applyFont="1" applyBorder="1" applyAlignment="1">
      <alignment horizontal="center" vertical="center"/>
    </xf>
    <xf numFmtId="0" fontId="12" fillId="17" borderId="30" xfId="0" applyFont="1" applyFill="1" applyBorder="1" applyAlignment="1" applyProtection="1">
      <alignment horizontal="center" vertical="center"/>
      <protection locked="0"/>
    </xf>
    <xf numFmtId="0" fontId="2" fillId="0" borderId="40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41" xfId="0" applyFont="1" applyBorder="1" applyAlignment="1">
      <alignment horizontal="left"/>
    </xf>
    <xf numFmtId="2" fontId="3" fillId="0" borderId="30" xfId="0" applyNumberFormat="1" applyFont="1" applyBorder="1" applyAlignment="1" applyProtection="1">
      <alignment horizontal="right" vertical="center"/>
      <protection locked="0"/>
    </xf>
    <xf numFmtId="2" fontId="3" fillId="0" borderId="31" xfId="0" applyNumberFormat="1" applyFont="1" applyBorder="1" applyAlignment="1" applyProtection="1">
      <alignment horizontal="right" vertical="center"/>
      <protection locked="0"/>
    </xf>
    <xf numFmtId="2" fontId="3" fillId="0" borderId="26" xfId="0" applyNumberFormat="1" applyFont="1" applyBorder="1" applyAlignment="1" applyProtection="1">
      <alignment horizontal="right" vertical="center"/>
      <protection locked="0"/>
    </xf>
    <xf numFmtId="0" fontId="2" fillId="0" borderId="40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8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3" fillId="25" borderId="7" xfId="0" applyFont="1" applyFill="1" applyBorder="1" applyAlignment="1">
      <alignment horizontal="center" textRotation="90"/>
    </xf>
    <xf numFmtId="0" fontId="3" fillId="25" borderId="10" xfId="0" applyFont="1" applyFill="1" applyBorder="1" applyAlignment="1">
      <alignment horizontal="center" textRotation="90"/>
    </xf>
    <xf numFmtId="0" fontId="3" fillId="25" borderId="13" xfId="0" applyFont="1" applyFill="1" applyBorder="1" applyAlignment="1">
      <alignment horizontal="center" textRotation="90"/>
    </xf>
    <xf numFmtId="0" fontId="28" fillId="8" borderId="7" xfId="0" applyFont="1" applyFill="1" applyBorder="1" applyAlignment="1">
      <alignment horizontal="center" textRotation="90"/>
    </xf>
    <xf numFmtId="0" fontId="28" fillId="8" borderId="10" xfId="0" applyFont="1" applyFill="1" applyBorder="1" applyAlignment="1">
      <alignment horizontal="center" textRotation="90"/>
    </xf>
    <xf numFmtId="0" fontId="28" fillId="8" borderId="13" xfId="0" applyFont="1" applyFill="1" applyBorder="1" applyAlignment="1">
      <alignment horizontal="center" textRotation="90"/>
    </xf>
    <xf numFmtId="0" fontId="0" fillId="0" borderId="7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0" fillId="0" borderId="13" xfId="0" applyBorder="1" applyAlignment="1">
      <alignment horizontal="center" textRotation="90"/>
    </xf>
    <xf numFmtId="0" fontId="0" fillId="9" borderId="7" xfId="0" applyFill="1" applyBorder="1" applyAlignment="1">
      <alignment horizontal="center" textRotation="90"/>
    </xf>
    <xf numFmtId="0" fontId="0" fillId="9" borderId="10" xfId="0" applyFill="1" applyBorder="1" applyAlignment="1">
      <alignment horizontal="center" textRotation="90"/>
    </xf>
    <xf numFmtId="0" fontId="0" fillId="9" borderId="13" xfId="0" applyFill="1" applyBorder="1" applyAlignment="1">
      <alignment horizontal="center" textRotation="90"/>
    </xf>
    <xf numFmtId="0" fontId="0" fillId="10" borderId="7" xfId="0" applyFill="1" applyBorder="1" applyAlignment="1">
      <alignment horizontal="center" textRotation="90"/>
    </xf>
    <xf numFmtId="0" fontId="0" fillId="10" borderId="10" xfId="0" applyFill="1" applyBorder="1" applyAlignment="1">
      <alignment horizontal="center" textRotation="90"/>
    </xf>
    <xf numFmtId="0" fontId="0" fillId="10" borderId="13" xfId="0" applyFill="1" applyBorder="1" applyAlignment="1">
      <alignment horizontal="center" textRotation="90"/>
    </xf>
    <xf numFmtId="0" fontId="0" fillId="4" borderId="7" xfId="0" applyFill="1" applyBorder="1" applyAlignment="1">
      <alignment horizontal="center" textRotation="90"/>
    </xf>
    <xf numFmtId="0" fontId="0" fillId="4" borderId="10" xfId="0" applyFill="1" applyBorder="1" applyAlignment="1">
      <alignment horizontal="center" textRotation="90"/>
    </xf>
    <xf numFmtId="0" fontId="0" fillId="4" borderId="13" xfId="0" applyFill="1" applyBorder="1" applyAlignment="1">
      <alignment horizontal="center" textRotation="90"/>
    </xf>
    <xf numFmtId="0" fontId="0" fillId="2" borderId="7" xfId="0" applyFill="1" applyBorder="1" applyAlignment="1">
      <alignment horizontal="center" textRotation="90"/>
    </xf>
    <xf numFmtId="0" fontId="0" fillId="2" borderId="10" xfId="0" applyFill="1" applyBorder="1" applyAlignment="1">
      <alignment horizontal="center" textRotation="90"/>
    </xf>
    <xf numFmtId="0" fontId="0" fillId="2" borderId="13" xfId="0" applyFill="1" applyBorder="1" applyAlignment="1">
      <alignment horizontal="center" textRotation="90"/>
    </xf>
    <xf numFmtId="0" fontId="1" fillId="22" borderId="7" xfId="0" applyFont="1" applyFill="1" applyBorder="1" applyAlignment="1">
      <alignment horizontal="center" textRotation="90"/>
    </xf>
    <xf numFmtId="0" fontId="1" fillId="22" borderId="10" xfId="0" applyFont="1" applyFill="1" applyBorder="1" applyAlignment="1">
      <alignment horizontal="center" textRotation="90"/>
    </xf>
    <xf numFmtId="0" fontId="1" fillId="22" borderId="13" xfId="0" applyFont="1" applyFill="1" applyBorder="1" applyAlignment="1">
      <alignment horizontal="center" textRotation="90"/>
    </xf>
    <xf numFmtId="0" fontId="0" fillId="3" borderId="7" xfId="0" applyFill="1" applyBorder="1" applyAlignment="1">
      <alignment horizontal="center" textRotation="90"/>
    </xf>
    <xf numFmtId="0" fontId="0" fillId="3" borderId="10" xfId="0" applyFill="1" applyBorder="1" applyAlignment="1">
      <alignment horizontal="center" textRotation="90"/>
    </xf>
    <xf numFmtId="0" fontId="0" fillId="3" borderId="13" xfId="0" applyFill="1" applyBorder="1" applyAlignment="1">
      <alignment horizontal="center" textRotation="90"/>
    </xf>
    <xf numFmtId="0" fontId="28" fillId="5" borderId="7" xfId="0" applyFont="1" applyFill="1" applyBorder="1" applyAlignment="1">
      <alignment horizontal="center" textRotation="90"/>
    </xf>
    <xf numFmtId="0" fontId="28" fillId="5" borderId="10" xfId="0" applyFont="1" applyFill="1" applyBorder="1" applyAlignment="1">
      <alignment horizontal="center" textRotation="90"/>
    </xf>
    <xf numFmtId="0" fontId="28" fillId="5" borderId="13" xfId="0" applyFont="1" applyFill="1" applyBorder="1" applyAlignment="1">
      <alignment horizontal="center" textRotation="90"/>
    </xf>
    <xf numFmtId="0" fontId="0" fillId="6" borderId="7" xfId="0" applyFill="1" applyBorder="1" applyAlignment="1">
      <alignment horizontal="center" textRotation="90"/>
    </xf>
    <xf numFmtId="0" fontId="0" fillId="6" borderId="10" xfId="0" applyFill="1" applyBorder="1" applyAlignment="1">
      <alignment horizontal="center" textRotation="90"/>
    </xf>
    <xf numFmtId="0" fontId="0" fillId="6" borderId="13" xfId="0" applyFill="1" applyBorder="1" applyAlignment="1">
      <alignment horizontal="center" textRotation="90"/>
    </xf>
    <xf numFmtId="0" fontId="0" fillId="7" borderId="7" xfId="0" applyFill="1" applyBorder="1" applyAlignment="1">
      <alignment horizontal="center" textRotation="90"/>
    </xf>
    <xf numFmtId="0" fontId="0" fillId="7" borderId="10" xfId="0" applyFill="1" applyBorder="1" applyAlignment="1">
      <alignment horizontal="center" textRotation="90"/>
    </xf>
    <xf numFmtId="0" fontId="0" fillId="7" borderId="13" xfId="0" applyFill="1" applyBorder="1" applyAlignment="1">
      <alignment horizontal="center" textRotation="90"/>
    </xf>
    <xf numFmtId="0" fontId="28" fillId="24" borderId="7" xfId="0" applyFont="1" applyFill="1" applyBorder="1" applyAlignment="1">
      <alignment horizontal="center" textRotation="90"/>
    </xf>
    <xf numFmtId="0" fontId="28" fillId="24" borderId="10" xfId="0" applyFont="1" applyFill="1" applyBorder="1" applyAlignment="1">
      <alignment horizontal="center" textRotation="90"/>
    </xf>
    <xf numFmtId="0" fontId="28" fillId="24" borderId="13" xfId="0" applyFont="1" applyFill="1" applyBorder="1" applyAlignment="1">
      <alignment horizontal="center" textRotation="90"/>
    </xf>
    <xf numFmtId="0" fontId="1" fillId="2" borderId="8" xfId="0" applyFont="1" applyFill="1" applyBorder="1" applyAlignment="1">
      <alignment horizontal="left"/>
    </xf>
    <xf numFmtId="0" fontId="1" fillId="2" borderId="9" xfId="0" applyFont="1" applyFill="1" applyBorder="1" applyAlignment="1">
      <alignment horizontal="left"/>
    </xf>
    <xf numFmtId="0" fontId="10" fillId="2" borderId="8" xfId="0" applyFont="1" applyFill="1" applyBorder="1" applyAlignment="1">
      <alignment horizontal="left"/>
    </xf>
    <xf numFmtId="0" fontId="10" fillId="2" borderId="11" xfId="0" applyFont="1" applyFill="1" applyBorder="1" applyAlignment="1">
      <alignment horizontal="left"/>
    </xf>
    <xf numFmtId="0" fontId="10" fillId="2" borderId="9" xfId="0" applyFont="1" applyFill="1" applyBorder="1" applyAlignment="1">
      <alignment horizontal="left"/>
    </xf>
    <xf numFmtId="165" fontId="10" fillId="2" borderId="8" xfId="0" applyNumberFormat="1" applyFont="1" applyFill="1" applyBorder="1" applyAlignment="1">
      <alignment horizontal="left"/>
    </xf>
    <xf numFmtId="165" fontId="10" fillId="2" borderId="9" xfId="0" applyNumberFormat="1" applyFont="1" applyFill="1" applyBorder="1" applyAlignment="1">
      <alignment horizontal="left"/>
    </xf>
    <xf numFmtId="0" fontId="28" fillId="11" borderId="7" xfId="0" applyFont="1" applyFill="1" applyBorder="1" applyAlignment="1">
      <alignment horizontal="center" textRotation="90"/>
    </xf>
    <xf numFmtId="0" fontId="28" fillId="11" borderId="10" xfId="0" applyFont="1" applyFill="1" applyBorder="1" applyAlignment="1">
      <alignment horizontal="center" textRotation="90"/>
    </xf>
    <xf numFmtId="0" fontId="28" fillId="11" borderId="13" xfId="0" applyFont="1" applyFill="1" applyBorder="1" applyAlignment="1">
      <alignment horizontal="center" textRotation="90"/>
    </xf>
    <xf numFmtId="0" fontId="1" fillId="2" borderId="4" xfId="0" applyFont="1" applyFill="1" applyBorder="1" applyAlignment="1">
      <alignment horizontal="left"/>
    </xf>
    <xf numFmtId="0" fontId="1" fillId="2" borderId="5" xfId="0" applyFont="1" applyFill="1" applyBorder="1" applyAlignment="1">
      <alignment horizontal="left"/>
    </xf>
    <xf numFmtId="0" fontId="1" fillId="2" borderId="6" xfId="0" applyFont="1" applyFill="1" applyBorder="1" applyAlignment="1">
      <alignment horizontal="left"/>
    </xf>
    <xf numFmtId="0" fontId="1" fillId="2" borderId="97" xfId="0" applyFont="1" applyFill="1" applyBorder="1" applyAlignment="1" applyProtection="1">
      <alignment horizontal="center" vertical="center"/>
      <protection locked="0"/>
    </xf>
    <xf numFmtId="0" fontId="1" fillId="2" borderId="95" xfId="0" applyFont="1" applyFill="1" applyBorder="1" applyAlignment="1" applyProtection="1">
      <alignment horizontal="center" vertical="center"/>
      <protection locked="0"/>
    </xf>
    <xf numFmtId="0" fontId="1" fillId="2" borderId="39" xfId="0" applyFont="1" applyFill="1" applyBorder="1" applyAlignment="1" applyProtection="1">
      <alignment horizontal="center" vertical="center"/>
      <protection locked="0"/>
    </xf>
    <xf numFmtId="0" fontId="42" fillId="13" borderId="30" xfId="0" applyFont="1" applyFill="1" applyBorder="1" applyAlignment="1" applyProtection="1">
      <alignment horizontal="center" vertical="center"/>
      <protection locked="0"/>
    </xf>
    <xf numFmtId="0" fontId="42" fillId="13" borderId="10" xfId="0" applyFont="1" applyFill="1" applyBorder="1" applyAlignment="1" applyProtection="1">
      <alignment horizontal="center" vertical="center"/>
      <protection locked="0"/>
    </xf>
    <xf numFmtId="0" fontId="42" fillId="13" borderId="18" xfId="0" applyFont="1" applyFill="1" applyBorder="1" applyAlignment="1" applyProtection="1">
      <alignment horizontal="center" vertical="center"/>
      <protection locked="0"/>
    </xf>
    <xf numFmtId="0" fontId="43" fillId="0" borderId="10" xfId="0" applyFont="1" applyBorder="1" applyAlignment="1" applyProtection="1">
      <alignment horizontal="center" vertical="center"/>
      <protection locked="0"/>
    </xf>
    <xf numFmtId="0" fontId="43" fillId="0" borderId="18" xfId="0" applyFont="1" applyBorder="1" applyAlignment="1" applyProtection="1">
      <alignment horizontal="center" vertical="center"/>
      <protection locked="0"/>
    </xf>
    <xf numFmtId="2" fontId="43" fillId="0" borderId="10" xfId="0" applyNumberFormat="1" applyFont="1" applyBorder="1" applyAlignment="1" applyProtection="1">
      <alignment horizontal="right" vertical="center"/>
      <protection locked="0"/>
    </xf>
    <xf numFmtId="2" fontId="43" fillId="0" borderId="18" xfId="0" applyNumberFormat="1" applyFont="1" applyBorder="1" applyAlignment="1" applyProtection="1">
      <alignment horizontal="right" vertical="center"/>
      <protection locked="0"/>
    </xf>
    <xf numFmtId="0" fontId="3" fillId="0" borderId="10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18" xfId="0" applyNumberFormat="1" applyFont="1" applyBorder="1" applyAlignment="1">
      <alignment horizontal="center" vertical="center"/>
    </xf>
    <xf numFmtId="0" fontId="42" fillId="2" borderId="10" xfId="0" applyFont="1" applyFill="1" applyBorder="1" applyAlignment="1" applyProtection="1">
      <alignment horizontal="center" vertical="center"/>
      <protection locked="0"/>
    </xf>
    <xf numFmtId="0" fontId="42" fillId="2" borderId="18" xfId="0" applyFont="1" applyFill="1" applyBorder="1" applyAlignment="1" applyProtection="1">
      <alignment horizontal="center" vertical="center"/>
      <protection locked="0"/>
    </xf>
    <xf numFmtId="0" fontId="42" fillId="12" borderId="30" xfId="0" applyFont="1" applyFill="1" applyBorder="1" applyAlignment="1" applyProtection="1">
      <alignment horizontal="center" vertical="center"/>
      <protection locked="0"/>
    </xf>
    <xf numFmtId="0" fontId="42" fillId="12" borderId="10" xfId="0" applyFont="1" applyFill="1" applyBorder="1" applyAlignment="1" applyProtection="1">
      <alignment horizontal="center" vertical="center"/>
      <protection locked="0"/>
    </xf>
    <xf numFmtId="0" fontId="42" fillId="12" borderId="18" xfId="0" applyFont="1" applyFill="1" applyBorder="1" applyAlignment="1" applyProtection="1">
      <alignment horizontal="center" vertical="center"/>
      <protection locked="0"/>
    </xf>
    <xf numFmtId="0" fontId="42" fillId="14" borderId="30" xfId="0" applyFont="1" applyFill="1" applyBorder="1" applyAlignment="1" applyProtection="1">
      <alignment horizontal="center" vertical="center"/>
      <protection locked="0"/>
    </xf>
    <xf numFmtId="0" fontId="42" fillId="14" borderId="10" xfId="0" applyFont="1" applyFill="1" applyBorder="1" applyAlignment="1" applyProtection="1">
      <alignment horizontal="center" vertical="center"/>
      <protection locked="0"/>
    </xf>
    <xf numFmtId="0" fontId="42" fillId="14" borderId="18" xfId="0" applyFont="1" applyFill="1" applyBorder="1" applyAlignment="1" applyProtection="1">
      <alignment horizontal="center" vertical="center"/>
      <protection locked="0"/>
    </xf>
    <xf numFmtId="0" fontId="42" fillId="21" borderId="30" xfId="0" applyFont="1" applyFill="1" applyBorder="1" applyAlignment="1" applyProtection="1">
      <alignment horizontal="center" vertical="center"/>
      <protection locked="0"/>
    </xf>
    <xf numFmtId="0" fontId="42" fillId="21" borderId="10" xfId="0" applyFont="1" applyFill="1" applyBorder="1" applyAlignment="1" applyProtection="1">
      <alignment horizontal="center" vertical="center"/>
      <protection locked="0"/>
    </xf>
    <xf numFmtId="0" fontId="42" fillId="21" borderId="18" xfId="0" applyFont="1" applyFill="1" applyBorder="1" applyAlignment="1" applyProtection="1">
      <alignment horizontal="center" vertical="center"/>
      <protection locked="0"/>
    </xf>
    <xf numFmtId="0" fontId="42" fillId="15" borderId="30" xfId="0" applyFont="1" applyFill="1" applyBorder="1" applyAlignment="1" applyProtection="1">
      <alignment horizontal="center" vertical="center"/>
      <protection locked="0"/>
    </xf>
    <xf numFmtId="0" fontId="42" fillId="15" borderId="10" xfId="0" applyFont="1" applyFill="1" applyBorder="1" applyAlignment="1" applyProtection="1">
      <alignment horizontal="center" vertical="center"/>
      <protection locked="0"/>
    </xf>
    <xf numFmtId="0" fontId="42" fillId="15" borderId="18" xfId="0" applyFont="1" applyFill="1" applyBorder="1" applyAlignment="1" applyProtection="1">
      <alignment horizontal="center" vertical="center"/>
      <protection locked="0"/>
    </xf>
    <xf numFmtId="0" fontId="42" fillId="2" borderId="30" xfId="0" applyFont="1" applyFill="1" applyBorder="1" applyAlignment="1" applyProtection="1">
      <alignment horizontal="center" vertical="center"/>
      <protection locked="0"/>
    </xf>
    <xf numFmtId="0" fontId="42" fillId="16" borderId="30" xfId="0" applyFont="1" applyFill="1" applyBorder="1" applyAlignment="1" applyProtection="1">
      <alignment horizontal="center" vertical="center"/>
      <protection locked="0"/>
    </xf>
    <xf numFmtId="0" fontId="42" fillId="16" borderId="10" xfId="0" applyFont="1" applyFill="1" applyBorder="1" applyAlignment="1" applyProtection="1">
      <alignment horizontal="center" vertical="center"/>
      <protection locked="0"/>
    </xf>
    <xf numFmtId="0" fontId="42" fillId="16" borderId="18" xfId="0" applyFont="1" applyFill="1" applyBorder="1" applyAlignment="1" applyProtection="1">
      <alignment horizontal="center" vertical="center"/>
      <protection locked="0"/>
    </xf>
    <xf numFmtId="0" fontId="42" fillId="0" borderId="30" xfId="0" applyFont="1" applyBorder="1" applyAlignment="1" applyProtection="1">
      <alignment horizontal="center" vertical="center"/>
      <protection locked="0"/>
    </xf>
    <xf numFmtId="0" fontId="42" fillId="0" borderId="10" xfId="0" applyFont="1" applyBorder="1" applyAlignment="1" applyProtection="1">
      <alignment horizontal="center" vertical="center"/>
      <protection locked="0"/>
    </xf>
    <xf numFmtId="0" fontId="42" fillId="0" borderId="18" xfId="0" applyFont="1" applyBorder="1" applyAlignment="1" applyProtection="1">
      <alignment horizontal="center" vertical="center"/>
      <protection locked="0"/>
    </xf>
    <xf numFmtId="0" fontId="42" fillId="17" borderId="30" xfId="0" applyFont="1" applyFill="1" applyBorder="1" applyAlignment="1" applyProtection="1">
      <alignment horizontal="center" vertical="center"/>
      <protection locked="0"/>
    </xf>
    <xf numFmtId="0" fontId="42" fillId="17" borderId="10" xfId="0" applyFont="1" applyFill="1" applyBorder="1" applyAlignment="1" applyProtection="1">
      <alignment horizontal="center" vertical="center"/>
      <protection locked="0"/>
    </xf>
    <xf numFmtId="0" fontId="42" fillId="17" borderId="18" xfId="0" applyFont="1" applyFill="1" applyBorder="1" applyAlignment="1" applyProtection="1">
      <alignment horizontal="center" vertical="center"/>
      <protection locked="0"/>
    </xf>
    <xf numFmtId="0" fontId="42" fillId="18" borderId="30" xfId="0" applyFont="1" applyFill="1" applyBorder="1" applyAlignment="1" applyProtection="1">
      <alignment horizontal="center" vertical="center"/>
      <protection locked="0"/>
    </xf>
    <xf numFmtId="0" fontId="42" fillId="18" borderId="10" xfId="0" applyFont="1" applyFill="1" applyBorder="1" applyAlignment="1" applyProtection="1">
      <alignment horizontal="center" vertical="center"/>
      <protection locked="0"/>
    </xf>
    <xf numFmtId="0" fontId="42" fillId="18" borderId="18" xfId="0" applyFont="1" applyFill="1" applyBorder="1" applyAlignment="1" applyProtection="1">
      <alignment horizontal="center" vertical="center"/>
      <protection locked="0"/>
    </xf>
    <xf numFmtId="0" fontId="42" fillId="19" borderId="30" xfId="0" applyFont="1" applyFill="1" applyBorder="1" applyAlignment="1" applyProtection="1">
      <alignment horizontal="center" vertical="center"/>
      <protection locked="0"/>
    </xf>
    <xf numFmtId="0" fontId="42" fillId="19" borderId="10" xfId="0" applyFont="1" applyFill="1" applyBorder="1" applyAlignment="1" applyProtection="1">
      <alignment horizontal="center" vertical="center"/>
      <protection locked="0"/>
    </xf>
    <xf numFmtId="0" fontId="42" fillId="19" borderId="18" xfId="0" applyFont="1" applyFill="1" applyBorder="1" applyAlignment="1" applyProtection="1">
      <alignment horizontal="center" vertical="center"/>
      <protection locked="0"/>
    </xf>
    <xf numFmtId="0" fontId="47" fillId="0" borderId="112" xfId="0" applyFont="1" applyBorder="1" applyAlignment="1">
      <alignment horizontal="left" vertical="center"/>
    </xf>
    <xf numFmtId="0" fontId="47" fillId="0" borderId="89" xfId="0" applyFont="1" applyBorder="1" applyAlignment="1">
      <alignment horizontal="left" vertical="center"/>
    </xf>
    <xf numFmtId="0" fontId="47" fillId="0" borderId="113" xfId="0" applyFont="1" applyBorder="1" applyAlignment="1">
      <alignment horizontal="left" vertical="center"/>
    </xf>
    <xf numFmtId="0" fontId="11" fillId="2" borderId="5" xfId="0" applyFont="1" applyFill="1" applyBorder="1" applyAlignment="1">
      <alignment horizontal="left"/>
    </xf>
    <xf numFmtId="0" fontId="11" fillId="2" borderId="6" xfId="0" applyFont="1" applyFill="1" applyBorder="1" applyAlignment="1">
      <alignment horizontal="left"/>
    </xf>
    <xf numFmtId="0" fontId="3" fillId="2" borderId="10" xfId="0" applyFont="1" applyFill="1" applyBorder="1" applyAlignment="1">
      <alignment horizontal="center" textRotation="90"/>
    </xf>
    <xf numFmtId="0" fontId="3" fillId="2" borderId="13" xfId="0" applyFont="1" applyFill="1" applyBorder="1" applyAlignment="1">
      <alignment horizontal="center" textRotation="90"/>
    </xf>
    <xf numFmtId="0" fontId="14" fillId="22" borderId="10" xfId="0" applyFont="1" applyFill="1" applyBorder="1" applyAlignment="1">
      <alignment horizontal="center" textRotation="90"/>
    </xf>
    <xf numFmtId="0" fontId="14" fillId="22" borderId="13" xfId="0" applyFont="1" applyFill="1" applyBorder="1" applyAlignment="1">
      <alignment horizontal="center" textRotation="90"/>
    </xf>
    <xf numFmtId="0" fontId="3" fillId="3" borderId="10" xfId="0" applyFont="1" applyFill="1" applyBorder="1" applyAlignment="1">
      <alignment horizontal="center" textRotation="90"/>
    </xf>
    <xf numFmtId="0" fontId="3" fillId="3" borderId="13" xfId="0" applyFont="1" applyFill="1" applyBorder="1" applyAlignment="1">
      <alignment horizontal="center" textRotation="90"/>
    </xf>
    <xf numFmtId="0" fontId="3" fillId="4" borderId="10" xfId="0" applyFont="1" applyFill="1" applyBorder="1" applyAlignment="1">
      <alignment horizontal="center" textRotation="90"/>
    </xf>
    <xf numFmtId="0" fontId="3" fillId="4" borderId="13" xfId="0" applyFont="1" applyFill="1" applyBorder="1" applyAlignment="1">
      <alignment horizontal="center" textRotation="90"/>
    </xf>
    <xf numFmtId="0" fontId="35" fillId="5" borderId="10" xfId="0" applyFont="1" applyFill="1" applyBorder="1" applyAlignment="1">
      <alignment horizontal="center" textRotation="90"/>
    </xf>
    <xf numFmtId="0" fontId="35" fillId="5" borderId="13" xfId="0" applyFont="1" applyFill="1" applyBorder="1" applyAlignment="1">
      <alignment horizontal="center" textRotation="90"/>
    </xf>
    <xf numFmtId="0" fontId="3" fillId="6" borderId="10" xfId="0" applyFont="1" applyFill="1" applyBorder="1" applyAlignment="1">
      <alignment horizontal="center" textRotation="90"/>
    </xf>
    <xf numFmtId="0" fontId="3" fillId="6" borderId="13" xfId="0" applyFont="1" applyFill="1" applyBorder="1" applyAlignment="1">
      <alignment horizontal="center" textRotation="90"/>
    </xf>
    <xf numFmtId="0" fontId="3" fillId="7" borderId="10" xfId="0" applyFont="1" applyFill="1" applyBorder="1" applyAlignment="1">
      <alignment horizontal="center" textRotation="90"/>
    </xf>
    <xf numFmtId="0" fontId="3" fillId="7" borderId="13" xfId="0" applyFont="1" applyFill="1" applyBorder="1" applyAlignment="1">
      <alignment horizontal="center" textRotation="90"/>
    </xf>
    <xf numFmtId="0" fontId="35" fillId="26" borderId="10" xfId="0" applyFont="1" applyFill="1" applyBorder="1" applyAlignment="1">
      <alignment horizontal="center" textRotation="90"/>
    </xf>
    <xf numFmtId="0" fontId="35" fillId="26" borderId="13" xfId="0" applyFont="1" applyFill="1" applyBorder="1" applyAlignment="1">
      <alignment horizontal="center" textRotation="90"/>
    </xf>
    <xf numFmtId="0" fontId="42" fillId="12" borderId="16" xfId="0" applyFont="1" applyFill="1" applyBorder="1" applyAlignment="1" applyProtection="1">
      <alignment horizontal="center" vertical="center"/>
      <protection locked="0"/>
    </xf>
    <xf numFmtId="0" fontId="42" fillId="2" borderId="16" xfId="0" applyFont="1" applyFill="1" applyBorder="1" applyAlignment="1" applyProtection="1">
      <alignment horizontal="center" vertical="center"/>
      <protection locked="0"/>
    </xf>
    <xf numFmtId="0" fontId="3" fillId="0" borderId="16" xfId="0" applyFont="1" applyBorder="1" applyAlignment="1">
      <alignment horizontal="center" vertical="center"/>
    </xf>
    <xf numFmtId="2" fontId="3" fillId="0" borderId="16" xfId="0" applyNumberFormat="1" applyFont="1" applyBorder="1" applyAlignment="1">
      <alignment horizontal="center" vertical="center"/>
    </xf>
    <xf numFmtId="0" fontId="42" fillId="13" borderId="16" xfId="0" applyFont="1" applyFill="1" applyBorder="1" applyAlignment="1" applyProtection="1">
      <alignment horizontal="center" vertical="center"/>
      <protection locked="0"/>
    </xf>
    <xf numFmtId="0" fontId="35" fillId="11" borderId="10" xfId="0" applyFont="1" applyFill="1" applyBorder="1" applyAlignment="1">
      <alignment horizontal="center" textRotation="90"/>
    </xf>
    <xf numFmtId="0" fontId="35" fillId="11" borderId="13" xfId="0" applyFont="1" applyFill="1" applyBorder="1" applyAlignment="1">
      <alignment horizontal="center" textRotation="90"/>
    </xf>
    <xf numFmtId="0" fontId="11" fillId="2" borderId="8" xfId="0" applyFont="1" applyFill="1" applyBorder="1" applyAlignment="1">
      <alignment horizontal="left"/>
    </xf>
    <xf numFmtId="0" fontId="11" fillId="2" borderId="11" xfId="0" applyFont="1" applyFill="1" applyBorder="1" applyAlignment="1">
      <alignment horizontal="left"/>
    </xf>
    <xf numFmtId="0" fontId="11" fillId="2" borderId="9" xfId="0" applyFont="1" applyFill="1" applyBorder="1" applyAlignment="1">
      <alignment horizontal="left"/>
    </xf>
    <xf numFmtId="0" fontId="36" fillId="0" borderId="8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5" fillId="8" borderId="10" xfId="0" applyFont="1" applyFill="1" applyBorder="1" applyAlignment="1">
      <alignment horizontal="center" textRotation="90"/>
    </xf>
    <xf numFmtId="0" fontId="35" fillId="8" borderId="13" xfId="0" applyFont="1" applyFill="1" applyBorder="1" applyAlignment="1">
      <alignment horizontal="center" textRotation="90"/>
    </xf>
    <xf numFmtId="0" fontId="3" fillId="0" borderId="10" xfId="0" applyFont="1" applyBorder="1" applyAlignment="1">
      <alignment horizontal="center" textRotation="90"/>
    </xf>
    <xf numFmtId="0" fontId="3" fillId="0" borderId="13" xfId="0" applyFont="1" applyBorder="1" applyAlignment="1">
      <alignment horizontal="center" textRotation="90"/>
    </xf>
    <xf numFmtId="0" fontId="3" fillId="9" borderId="10" xfId="0" applyFont="1" applyFill="1" applyBorder="1" applyAlignment="1">
      <alignment horizontal="center" textRotation="90"/>
    </xf>
    <xf numFmtId="0" fontId="3" fillId="9" borderId="13" xfId="0" applyFont="1" applyFill="1" applyBorder="1" applyAlignment="1">
      <alignment horizontal="center" textRotation="90"/>
    </xf>
    <xf numFmtId="0" fontId="3" fillId="10" borderId="10" xfId="0" applyFont="1" applyFill="1" applyBorder="1" applyAlignment="1">
      <alignment horizontal="center" textRotation="90"/>
    </xf>
    <xf numFmtId="0" fontId="3" fillId="10" borderId="13" xfId="0" applyFont="1" applyFill="1" applyBorder="1" applyAlignment="1">
      <alignment horizontal="center" textRotation="90"/>
    </xf>
    <xf numFmtId="0" fontId="42" fillId="16" borderId="16" xfId="0" applyFont="1" applyFill="1" applyBorder="1" applyAlignment="1" applyProtection="1">
      <alignment horizontal="center" vertical="center"/>
      <protection locked="0"/>
    </xf>
    <xf numFmtId="0" fontId="42" fillId="0" borderId="16" xfId="0" applyFont="1" applyBorder="1" applyAlignment="1" applyProtection="1">
      <alignment horizontal="center" vertical="center"/>
      <protection locked="0"/>
    </xf>
    <xf numFmtId="0" fontId="42" fillId="17" borderId="16" xfId="0" applyFont="1" applyFill="1" applyBorder="1" applyAlignment="1" applyProtection="1">
      <alignment horizontal="center" vertical="center"/>
      <protection locked="0"/>
    </xf>
    <xf numFmtId="0" fontId="42" fillId="18" borderId="16" xfId="0" applyFont="1" applyFill="1" applyBorder="1" applyAlignment="1" applyProtection="1">
      <alignment horizontal="center" vertical="center"/>
      <protection locked="0"/>
    </xf>
    <xf numFmtId="0" fontId="42" fillId="19" borderId="16" xfId="0" applyFont="1" applyFill="1" applyBorder="1" applyAlignment="1" applyProtection="1">
      <alignment horizontal="center" vertical="center"/>
      <protection locked="0"/>
    </xf>
    <xf numFmtId="0" fontId="42" fillId="14" borderId="16" xfId="0" applyFont="1" applyFill="1" applyBorder="1" applyAlignment="1" applyProtection="1">
      <alignment horizontal="center" vertical="center"/>
      <protection locked="0"/>
    </xf>
    <xf numFmtId="0" fontId="42" fillId="21" borderId="16" xfId="0" applyFont="1" applyFill="1" applyBorder="1" applyAlignment="1" applyProtection="1">
      <alignment horizontal="center" vertical="center"/>
      <protection locked="0"/>
    </xf>
    <xf numFmtId="0" fontId="42" fillId="15" borderId="16" xfId="0" applyFont="1" applyFill="1" applyBorder="1" applyAlignment="1" applyProtection="1">
      <alignment horizontal="center" vertical="center"/>
      <protection locked="0"/>
    </xf>
    <xf numFmtId="0" fontId="36" fillId="0" borderId="40" xfId="0" applyFont="1" applyBorder="1" applyAlignment="1">
      <alignment horizontal="center" vertical="center"/>
    </xf>
    <xf numFmtId="0" fontId="36" fillId="0" borderId="44" xfId="0" applyFont="1" applyBorder="1" applyAlignment="1">
      <alignment horizontal="center" vertical="center"/>
    </xf>
    <xf numFmtId="0" fontId="36" fillId="0" borderId="41" xfId="0" applyFont="1" applyBorder="1" applyAlignment="1">
      <alignment horizontal="center" vertical="center"/>
    </xf>
    <xf numFmtId="0" fontId="43" fillId="0" borderId="16" xfId="0" applyFont="1" applyBorder="1" applyAlignment="1" applyProtection="1">
      <alignment horizontal="center" vertical="center"/>
      <protection locked="0"/>
    </xf>
    <xf numFmtId="0" fontId="43" fillId="0" borderId="30" xfId="0" applyFont="1" applyBorder="1" applyAlignment="1" applyProtection="1">
      <alignment horizontal="center" vertical="center"/>
      <protection locked="0"/>
    </xf>
    <xf numFmtId="0" fontId="22" fillId="0" borderId="40" xfId="0" applyFont="1" applyBorder="1" applyAlignment="1">
      <alignment horizontal="left" vertical="center"/>
    </xf>
    <xf numFmtId="0" fontId="22" fillId="0" borderId="44" xfId="0" applyFont="1" applyBorder="1" applyAlignment="1">
      <alignment horizontal="left" vertical="center"/>
    </xf>
    <xf numFmtId="0" fontId="22" fillId="0" borderId="41" xfId="0" applyFont="1" applyBorder="1" applyAlignment="1">
      <alignment horizontal="left" vertical="center"/>
    </xf>
    <xf numFmtId="0" fontId="48" fillId="0" borderId="112" xfId="0" applyFont="1" applyBorder="1" applyAlignment="1">
      <alignment horizontal="left" vertical="center"/>
    </xf>
    <xf numFmtId="0" fontId="48" fillId="0" borderId="89" xfId="0" applyFont="1" applyBorder="1" applyAlignment="1">
      <alignment horizontal="left" vertical="center"/>
    </xf>
    <xf numFmtId="0" fontId="48" fillId="0" borderId="113" xfId="0" applyFont="1" applyBorder="1" applyAlignment="1">
      <alignment horizontal="left" vertical="center"/>
    </xf>
    <xf numFmtId="49" fontId="1" fillId="2" borderId="59" xfId="0" applyNumberFormat="1" applyFont="1" applyFill="1" applyBorder="1" applyAlignment="1" applyProtection="1">
      <alignment horizontal="left" vertical="center"/>
      <protection locked="0"/>
    </xf>
    <xf numFmtId="49" fontId="1" fillId="2" borderId="11" xfId="0" applyNumberFormat="1" applyFont="1" applyFill="1" applyBorder="1" applyAlignment="1" applyProtection="1">
      <alignment horizontal="left" vertical="center"/>
      <protection locked="0"/>
    </xf>
    <xf numFmtId="49" fontId="1" fillId="2" borderId="57" xfId="0" applyNumberFormat="1" applyFont="1" applyFill="1" applyBorder="1" applyAlignment="1" applyProtection="1">
      <alignment horizontal="left" vertical="center"/>
      <protection locked="0"/>
    </xf>
    <xf numFmtId="0" fontId="1" fillId="2" borderId="59" xfId="0" applyFont="1" applyFill="1" applyBorder="1" applyAlignment="1" applyProtection="1">
      <alignment horizontal="left" vertical="center"/>
      <protection locked="0"/>
    </xf>
    <xf numFmtId="0" fontId="1" fillId="2" borderId="11" xfId="0" applyFont="1" applyFill="1" applyBorder="1" applyAlignment="1" applyProtection="1">
      <alignment horizontal="left" vertical="center"/>
      <protection locked="0"/>
    </xf>
    <xf numFmtId="0" fontId="1" fillId="2" borderId="57" xfId="0" applyFont="1" applyFill="1" applyBorder="1" applyAlignment="1" applyProtection="1">
      <alignment horizontal="left" vertical="center"/>
      <protection locked="0"/>
    </xf>
    <xf numFmtId="1" fontId="1" fillId="0" borderId="71" xfId="0" applyNumberFormat="1" applyFont="1" applyBorder="1" applyAlignment="1" applyProtection="1">
      <alignment horizontal="center" vertical="center"/>
      <protection locked="0"/>
    </xf>
    <xf numFmtId="1" fontId="1" fillId="0" borderId="72" xfId="0" applyNumberFormat="1" applyFont="1" applyBorder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0" fontId="1" fillId="0" borderId="6" xfId="0" applyFont="1" applyBorder="1" applyAlignment="1" applyProtection="1">
      <alignment horizontal="center" vertical="center"/>
      <protection locked="0"/>
    </xf>
    <xf numFmtId="165" fontId="10" fillId="20" borderId="102" xfId="0" applyNumberFormat="1" applyFont="1" applyFill="1" applyBorder="1" applyAlignment="1">
      <alignment horizontal="center" vertical="center"/>
    </xf>
    <xf numFmtId="165" fontId="10" fillId="20" borderId="103" xfId="0" applyNumberFormat="1" applyFont="1" applyFill="1" applyBorder="1" applyAlignment="1">
      <alignment horizontal="center" vertical="center"/>
    </xf>
    <xf numFmtId="165" fontId="1" fillId="0" borderId="8" xfId="0" applyNumberFormat="1" applyFont="1" applyBorder="1" applyAlignment="1" applyProtection="1">
      <alignment horizontal="center" vertical="center"/>
      <protection locked="0"/>
    </xf>
    <xf numFmtId="165" fontId="1" fillId="0" borderId="11" xfId="0" applyNumberFormat="1" applyFont="1" applyBorder="1" applyAlignment="1" applyProtection="1">
      <alignment horizontal="center" vertical="center"/>
      <protection locked="0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165" fontId="1" fillId="0" borderId="8" xfId="0" applyNumberFormat="1" applyFont="1" applyBorder="1" applyAlignment="1">
      <alignment horizontal="center" vertical="center"/>
    </xf>
    <xf numFmtId="165" fontId="1" fillId="0" borderId="9" xfId="0" applyNumberFormat="1" applyFont="1" applyBorder="1" applyAlignment="1">
      <alignment horizontal="center" vertical="center"/>
    </xf>
    <xf numFmtId="165" fontId="1" fillId="0" borderId="4" xfId="0" applyNumberFormat="1" applyFont="1" applyBorder="1" applyAlignment="1">
      <alignment horizontal="center" vertical="center"/>
    </xf>
    <xf numFmtId="165" fontId="1" fillId="0" borderId="6" xfId="0" applyNumberFormat="1" applyFont="1" applyBorder="1" applyAlignment="1">
      <alignment horizontal="center" vertical="center"/>
    </xf>
    <xf numFmtId="165" fontId="27" fillId="0" borderId="83" xfId="0" applyNumberFormat="1" applyFont="1" applyBorder="1" applyAlignment="1">
      <alignment horizontal="center" vertical="center"/>
    </xf>
    <xf numFmtId="165" fontId="27" fillId="0" borderId="84" xfId="0" applyNumberFormat="1" applyFont="1" applyBorder="1" applyAlignment="1">
      <alignment horizontal="center" vertical="center"/>
    </xf>
    <xf numFmtId="165" fontId="1" fillId="0" borderId="9" xfId="0" applyNumberFormat="1" applyFont="1" applyBorder="1" applyAlignment="1" applyProtection="1">
      <alignment horizontal="center" vertical="center"/>
      <protection locked="0"/>
    </xf>
    <xf numFmtId="0" fontId="1" fillId="2" borderId="35" xfId="0" applyFont="1" applyFill="1" applyBorder="1" applyAlignment="1" applyProtection="1">
      <alignment horizontal="left" vertical="center"/>
      <protection locked="0"/>
    </xf>
    <xf numFmtId="0" fontId="3" fillId="0" borderId="1" xfId="0" applyFont="1" applyBorder="1" applyAlignment="1">
      <alignment horizontal="center" vertical="center"/>
    </xf>
    <xf numFmtId="165" fontId="10" fillId="20" borderId="106" xfId="0" applyNumberFormat="1" applyFont="1" applyFill="1" applyBorder="1" applyAlignment="1">
      <alignment horizontal="center" vertical="center"/>
    </xf>
    <xf numFmtId="165" fontId="10" fillId="20" borderId="107" xfId="0" applyNumberFormat="1" applyFont="1" applyFill="1" applyBorder="1" applyAlignment="1">
      <alignment horizontal="center" vertical="center"/>
    </xf>
    <xf numFmtId="0" fontId="23" fillId="20" borderId="88" xfId="0" applyFont="1" applyFill="1" applyBorder="1" applyAlignment="1">
      <alignment horizontal="left" vertical="center"/>
    </xf>
    <xf numFmtId="0" fontId="23" fillId="20" borderId="89" xfId="0" applyFont="1" applyFill="1" applyBorder="1" applyAlignment="1">
      <alignment horizontal="left" vertical="center"/>
    </xf>
    <xf numFmtId="165" fontId="10" fillId="20" borderId="89" xfId="0" applyNumberFormat="1" applyFont="1" applyFill="1" applyBorder="1" applyAlignment="1">
      <alignment horizontal="center" vertical="center"/>
    </xf>
    <xf numFmtId="165" fontId="10" fillId="20" borderId="90" xfId="0" applyNumberFormat="1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 applyProtection="1">
      <alignment horizontal="left" vertical="center"/>
      <protection locked="0"/>
    </xf>
    <xf numFmtId="0" fontId="17" fillId="2" borderId="59" xfId="1" applyFill="1" applyBorder="1" applyAlignment="1" applyProtection="1">
      <alignment horizontal="left" vertical="center"/>
      <protection locked="0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2E2EF"/>
      <color rgb="FFD70D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19" Type="http://schemas.openxmlformats.org/officeDocument/2006/relationships/image" Target="../media/image19.jp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jp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jp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6.jpg"/><Relationship Id="rId18" Type="http://schemas.openxmlformats.org/officeDocument/2006/relationships/image" Target="../media/image81.jpg"/><Relationship Id="rId26" Type="http://schemas.openxmlformats.org/officeDocument/2006/relationships/image" Target="../media/image89.jpg"/><Relationship Id="rId39" Type="http://schemas.openxmlformats.org/officeDocument/2006/relationships/image" Target="../media/image102.jpg"/><Relationship Id="rId21" Type="http://schemas.openxmlformats.org/officeDocument/2006/relationships/image" Target="../media/image84.jpg"/><Relationship Id="rId34" Type="http://schemas.openxmlformats.org/officeDocument/2006/relationships/image" Target="../media/image97.jpg"/><Relationship Id="rId42" Type="http://schemas.openxmlformats.org/officeDocument/2006/relationships/image" Target="../media/image105.png"/><Relationship Id="rId47" Type="http://schemas.openxmlformats.org/officeDocument/2006/relationships/image" Target="../media/image110.png"/><Relationship Id="rId50" Type="http://schemas.openxmlformats.org/officeDocument/2006/relationships/image" Target="../media/image113.png"/><Relationship Id="rId55" Type="http://schemas.openxmlformats.org/officeDocument/2006/relationships/image" Target="../media/image118.png"/><Relationship Id="rId63" Type="http://schemas.openxmlformats.org/officeDocument/2006/relationships/image" Target="../media/image126.png"/><Relationship Id="rId7" Type="http://schemas.openxmlformats.org/officeDocument/2006/relationships/image" Target="../media/image70.jpg"/><Relationship Id="rId2" Type="http://schemas.openxmlformats.org/officeDocument/2006/relationships/image" Target="../media/image65.jpg"/><Relationship Id="rId16" Type="http://schemas.openxmlformats.org/officeDocument/2006/relationships/image" Target="../media/image79.jpg"/><Relationship Id="rId29" Type="http://schemas.openxmlformats.org/officeDocument/2006/relationships/image" Target="../media/image92.jpg"/><Relationship Id="rId11" Type="http://schemas.openxmlformats.org/officeDocument/2006/relationships/image" Target="../media/image74.jpg"/><Relationship Id="rId24" Type="http://schemas.openxmlformats.org/officeDocument/2006/relationships/image" Target="../media/image87.jpg"/><Relationship Id="rId32" Type="http://schemas.openxmlformats.org/officeDocument/2006/relationships/image" Target="../media/image95.jpg"/><Relationship Id="rId37" Type="http://schemas.openxmlformats.org/officeDocument/2006/relationships/image" Target="../media/image100.jpg"/><Relationship Id="rId40" Type="http://schemas.openxmlformats.org/officeDocument/2006/relationships/image" Target="../media/image103.jpg"/><Relationship Id="rId45" Type="http://schemas.openxmlformats.org/officeDocument/2006/relationships/image" Target="../media/image108.png"/><Relationship Id="rId53" Type="http://schemas.openxmlformats.org/officeDocument/2006/relationships/image" Target="../media/image116.png"/><Relationship Id="rId58" Type="http://schemas.openxmlformats.org/officeDocument/2006/relationships/image" Target="../media/image121.png"/><Relationship Id="rId5" Type="http://schemas.openxmlformats.org/officeDocument/2006/relationships/image" Target="../media/image68.jpg"/><Relationship Id="rId61" Type="http://schemas.openxmlformats.org/officeDocument/2006/relationships/image" Target="../media/image124.png"/><Relationship Id="rId19" Type="http://schemas.openxmlformats.org/officeDocument/2006/relationships/image" Target="../media/image82.jpeg"/><Relationship Id="rId14" Type="http://schemas.openxmlformats.org/officeDocument/2006/relationships/image" Target="../media/image77.jpg"/><Relationship Id="rId22" Type="http://schemas.openxmlformats.org/officeDocument/2006/relationships/image" Target="../media/image85.jpg"/><Relationship Id="rId27" Type="http://schemas.openxmlformats.org/officeDocument/2006/relationships/image" Target="../media/image90.jpg"/><Relationship Id="rId30" Type="http://schemas.openxmlformats.org/officeDocument/2006/relationships/image" Target="../media/image93.jpg"/><Relationship Id="rId35" Type="http://schemas.openxmlformats.org/officeDocument/2006/relationships/image" Target="../media/image98.jpg"/><Relationship Id="rId43" Type="http://schemas.openxmlformats.org/officeDocument/2006/relationships/image" Target="../media/image106.png"/><Relationship Id="rId48" Type="http://schemas.openxmlformats.org/officeDocument/2006/relationships/image" Target="../media/image111.png"/><Relationship Id="rId56" Type="http://schemas.openxmlformats.org/officeDocument/2006/relationships/image" Target="../media/image119.png"/><Relationship Id="rId64" Type="http://schemas.openxmlformats.org/officeDocument/2006/relationships/image" Target="../media/image127.png"/><Relationship Id="rId8" Type="http://schemas.openxmlformats.org/officeDocument/2006/relationships/image" Target="../media/image71.jpg"/><Relationship Id="rId51" Type="http://schemas.openxmlformats.org/officeDocument/2006/relationships/image" Target="../media/image114.png"/><Relationship Id="rId3" Type="http://schemas.openxmlformats.org/officeDocument/2006/relationships/image" Target="../media/image66.jpg"/><Relationship Id="rId12" Type="http://schemas.openxmlformats.org/officeDocument/2006/relationships/image" Target="../media/image75.jpg"/><Relationship Id="rId17" Type="http://schemas.openxmlformats.org/officeDocument/2006/relationships/image" Target="../media/image80.jpg"/><Relationship Id="rId25" Type="http://schemas.openxmlformats.org/officeDocument/2006/relationships/image" Target="../media/image88.jpg"/><Relationship Id="rId33" Type="http://schemas.openxmlformats.org/officeDocument/2006/relationships/image" Target="../media/image96.jpg"/><Relationship Id="rId38" Type="http://schemas.openxmlformats.org/officeDocument/2006/relationships/image" Target="../media/image101.jpg"/><Relationship Id="rId46" Type="http://schemas.openxmlformats.org/officeDocument/2006/relationships/image" Target="../media/image109.png"/><Relationship Id="rId59" Type="http://schemas.openxmlformats.org/officeDocument/2006/relationships/image" Target="../media/image122.png"/><Relationship Id="rId20" Type="http://schemas.openxmlformats.org/officeDocument/2006/relationships/image" Target="../media/image83.jpg"/><Relationship Id="rId41" Type="http://schemas.openxmlformats.org/officeDocument/2006/relationships/image" Target="../media/image104.png"/><Relationship Id="rId54" Type="http://schemas.openxmlformats.org/officeDocument/2006/relationships/image" Target="../media/image117.png"/><Relationship Id="rId62" Type="http://schemas.openxmlformats.org/officeDocument/2006/relationships/image" Target="../media/image125.png"/><Relationship Id="rId1" Type="http://schemas.openxmlformats.org/officeDocument/2006/relationships/image" Target="../media/image1.jpeg"/><Relationship Id="rId6" Type="http://schemas.openxmlformats.org/officeDocument/2006/relationships/image" Target="../media/image69.jpg"/><Relationship Id="rId15" Type="http://schemas.openxmlformats.org/officeDocument/2006/relationships/image" Target="../media/image78.jpg"/><Relationship Id="rId23" Type="http://schemas.openxmlformats.org/officeDocument/2006/relationships/image" Target="../media/image86.jpg"/><Relationship Id="rId28" Type="http://schemas.openxmlformats.org/officeDocument/2006/relationships/image" Target="../media/image91.jpg"/><Relationship Id="rId36" Type="http://schemas.openxmlformats.org/officeDocument/2006/relationships/image" Target="../media/image99.jpg"/><Relationship Id="rId49" Type="http://schemas.openxmlformats.org/officeDocument/2006/relationships/image" Target="../media/image112.png"/><Relationship Id="rId57" Type="http://schemas.openxmlformats.org/officeDocument/2006/relationships/image" Target="../media/image120.png"/><Relationship Id="rId10" Type="http://schemas.openxmlformats.org/officeDocument/2006/relationships/image" Target="../media/image73.jpg"/><Relationship Id="rId31" Type="http://schemas.openxmlformats.org/officeDocument/2006/relationships/image" Target="../media/image94.jpg"/><Relationship Id="rId44" Type="http://schemas.openxmlformats.org/officeDocument/2006/relationships/image" Target="../media/image107.png"/><Relationship Id="rId52" Type="http://schemas.openxmlformats.org/officeDocument/2006/relationships/image" Target="../media/image115.png"/><Relationship Id="rId60" Type="http://schemas.openxmlformats.org/officeDocument/2006/relationships/image" Target="../media/image123.png"/><Relationship Id="rId4" Type="http://schemas.openxmlformats.org/officeDocument/2006/relationships/image" Target="../media/image67.jpg"/><Relationship Id="rId9" Type="http://schemas.openxmlformats.org/officeDocument/2006/relationships/image" Target="../media/image7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48490</xdr:rowOff>
    </xdr:from>
    <xdr:to>
      <xdr:col>2</xdr:col>
      <xdr:colOff>161925</xdr:colOff>
      <xdr:row>3</xdr:row>
      <xdr:rowOff>295275</xdr:rowOff>
    </xdr:to>
    <xdr:pic>
      <xdr:nvPicPr>
        <xdr:cNvPr id="2" name="Slika 1" descr="E:\LOGO MODR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24740"/>
          <a:ext cx="1447800" cy="5896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60960</xdr:colOff>
      <xdr:row>20</xdr:row>
      <xdr:rowOff>39172</xdr:rowOff>
    </xdr:from>
    <xdr:to>
      <xdr:col>1</xdr:col>
      <xdr:colOff>126590</xdr:colOff>
      <xdr:row>24</xdr:row>
      <xdr:rowOff>152400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5129332"/>
          <a:ext cx="1086710" cy="1027628"/>
        </a:xfrm>
        <a:prstGeom prst="rect">
          <a:avLst/>
        </a:prstGeom>
      </xdr:spPr>
    </xdr:pic>
    <xdr:clientData/>
  </xdr:twoCellAnchor>
  <xdr:twoCellAnchor editAs="oneCell">
    <xdr:from>
      <xdr:col>0</xdr:col>
      <xdr:colOff>387929</xdr:colOff>
      <xdr:row>46</xdr:row>
      <xdr:rowOff>8727</xdr:rowOff>
    </xdr:from>
    <xdr:to>
      <xdr:col>0</xdr:col>
      <xdr:colOff>986790</xdr:colOff>
      <xdr:row>48</xdr:row>
      <xdr:rowOff>189389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29" y="11286327"/>
          <a:ext cx="617911" cy="637862"/>
        </a:xfrm>
        <a:prstGeom prst="rect">
          <a:avLst/>
        </a:prstGeom>
      </xdr:spPr>
    </xdr:pic>
    <xdr:clientData/>
  </xdr:twoCellAnchor>
  <xdr:twoCellAnchor editAs="oneCell">
    <xdr:from>
      <xdr:col>0</xdr:col>
      <xdr:colOff>386543</xdr:colOff>
      <xdr:row>49</xdr:row>
      <xdr:rowOff>64203</xdr:rowOff>
    </xdr:from>
    <xdr:to>
      <xdr:col>0</xdr:col>
      <xdr:colOff>914400</xdr:colOff>
      <xdr:row>51</xdr:row>
      <xdr:rowOff>223301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543" y="12035223"/>
          <a:ext cx="527857" cy="616298"/>
        </a:xfrm>
        <a:prstGeom prst="rect">
          <a:avLst/>
        </a:prstGeom>
      </xdr:spPr>
    </xdr:pic>
    <xdr:clientData/>
  </xdr:twoCellAnchor>
  <xdr:twoCellAnchor editAs="oneCell">
    <xdr:from>
      <xdr:col>0</xdr:col>
      <xdr:colOff>331124</xdr:colOff>
      <xdr:row>52</xdr:row>
      <xdr:rowOff>26324</xdr:rowOff>
    </xdr:from>
    <xdr:to>
      <xdr:col>0</xdr:col>
      <xdr:colOff>967740</xdr:colOff>
      <xdr:row>54</xdr:row>
      <xdr:rowOff>221505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124" y="12690764"/>
          <a:ext cx="636616" cy="6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361449</xdr:colOff>
      <xdr:row>55</xdr:row>
      <xdr:rowOff>35784</xdr:rowOff>
    </xdr:from>
    <xdr:to>
      <xdr:col>0</xdr:col>
      <xdr:colOff>937260</xdr:colOff>
      <xdr:row>57</xdr:row>
      <xdr:rowOff>218672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449" y="13393644"/>
          <a:ext cx="575811" cy="6477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42950</xdr:rowOff>
    </xdr:from>
    <xdr:to>
      <xdr:col>2</xdr:col>
      <xdr:colOff>1904</xdr:colOff>
      <xdr:row>29</xdr:row>
      <xdr:rowOff>220980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76110"/>
          <a:ext cx="1356359" cy="1145770"/>
        </a:xfrm>
        <a:prstGeom prst="rect">
          <a:avLst/>
        </a:prstGeom>
      </xdr:spPr>
    </xdr:pic>
    <xdr:clientData/>
  </xdr:twoCellAnchor>
  <xdr:twoCellAnchor editAs="oneCell">
    <xdr:from>
      <xdr:col>0</xdr:col>
      <xdr:colOff>58534</xdr:colOff>
      <xdr:row>77</xdr:row>
      <xdr:rowOff>75680</xdr:rowOff>
    </xdr:from>
    <xdr:to>
      <xdr:col>2</xdr:col>
      <xdr:colOff>9525</xdr:colOff>
      <xdr:row>82</xdr:row>
      <xdr:rowOff>180975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34" y="19211405"/>
          <a:ext cx="1274966" cy="133402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71</xdr:row>
      <xdr:rowOff>108065</xdr:rowOff>
    </xdr:from>
    <xdr:to>
      <xdr:col>2</xdr:col>
      <xdr:colOff>123825</xdr:colOff>
      <xdr:row>76</xdr:row>
      <xdr:rowOff>205861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7767415"/>
          <a:ext cx="1409700" cy="1326521"/>
        </a:xfrm>
        <a:prstGeom prst="rect">
          <a:avLst/>
        </a:prstGeom>
      </xdr:spPr>
    </xdr:pic>
    <xdr:clientData/>
  </xdr:twoCellAnchor>
  <xdr:twoCellAnchor editAs="oneCell">
    <xdr:from>
      <xdr:col>0</xdr:col>
      <xdr:colOff>338050</xdr:colOff>
      <xdr:row>103</xdr:row>
      <xdr:rowOff>47798</xdr:rowOff>
    </xdr:from>
    <xdr:to>
      <xdr:col>1</xdr:col>
      <xdr:colOff>152400</xdr:colOff>
      <xdr:row>106</xdr:row>
      <xdr:rowOff>164442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050" y="24934718"/>
          <a:ext cx="835430" cy="802444"/>
        </a:xfrm>
        <a:prstGeom prst="rect">
          <a:avLst/>
        </a:prstGeom>
      </xdr:spPr>
    </xdr:pic>
    <xdr:clientData/>
  </xdr:twoCellAnchor>
  <xdr:twoCellAnchor editAs="oneCell">
    <xdr:from>
      <xdr:col>0</xdr:col>
      <xdr:colOff>297181</xdr:colOff>
      <xdr:row>113</xdr:row>
      <xdr:rowOff>7173</xdr:rowOff>
    </xdr:from>
    <xdr:to>
      <xdr:col>1</xdr:col>
      <xdr:colOff>266701</xdr:colOff>
      <xdr:row>116</xdr:row>
      <xdr:rowOff>208305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1" y="27248673"/>
          <a:ext cx="990600" cy="886932"/>
        </a:xfrm>
        <a:prstGeom prst="rect">
          <a:avLst/>
        </a:prstGeom>
      </xdr:spPr>
    </xdr:pic>
    <xdr:clientData/>
  </xdr:twoCellAnchor>
  <xdr:twoCellAnchor editAs="oneCell">
    <xdr:from>
      <xdr:col>0</xdr:col>
      <xdr:colOff>515389</xdr:colOff>
      <xdr:row>117</xdr:row>
      <xdr:rowOff>103217</xdr:rowOff>
    </xdr:from>
    <xdr:to>
      <xdr:col>1</xdr:col>
      <xdr:colOff>152401</xdr:colOff>
      <xdr:row>120</xdr:row>
      <xdr:rowOff>203115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89" y="28266737"/>
          <a:ext cx="658092" cy="785698"/>
        </a:xfrm>
        <a:prstGeom prst="rect">
          <a:avLst/>
        </a:prstGeom>
      </xdr:spPr>
    </xdr:pic>
    <xdr:clientData/>
  </xdr:twoCellAnchor>
  <xdr:twoCellAnchor editAs="oneCell">
    <xdr:from>
      <xdr:col>0</xdr:col>
      <xdr:colOff>352598</xdr:colOff>
      <xdr:row>122</xdr:row>
      <xdr:rowOff>49184</xdr:rowOff>
    </xdr:from>
    <xdr:to>
      <xdr:col>1</xdr:col>
      <xdr:colOff>83820</xdr:colOff>
      <xdr:row>125</xdr:row>
      <xdr:rowOff>160020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598" y="29363324"/>
          <a:ext cx="752302" cy="796636"/>
        </a:xfrm>
        <a:prstGeom prst="rect">
          <a:avLst/>
        </a:prstGeom>
      </xdr:spPr>
    </xdr:pic>
    <xdr:clientData/>
  </xdr:twoCellAnchor>
  <xdr:twoCellAnchor editAs="oneCell">
    <xdr:from>
      <xdr:col>0</xdr:col>
      <xdr:colOff>385847</xdr:colOff>
      <xdr:row>126</xdr:row>
      <xdr:rowOff>33249</xdr:rowOff>
    </xdr:from>
    <xdr:to>
      <xdr:col>1</xdr:col>
      <xdr:colOff>228600</xdr:colOff>
      <xdr:row>129</xdr:row>
      <xdr:rowOff>203194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847" y="30269409"/>
          <a:ext cx="863833" cy="855745"/>
        </a:xfrm>
        <a:prstGeom prst="rect">
          <a:avLst/>
        </a:prstGeom>
      </xdr:spPr>
    </xdr:pic>
    <xdr:clientData/>
  </xdr:twoCellAnchor>
  <xdr:twoCellAnchor editAs="oneCell">
    <xdr:from>
      <xdr:col>0</xdr:col>
      <xdr:colOff>427413</xdr:colOff>
      <xdr:row>130</xdr:row>
      <xdr:rowOff>36714</xdr:rowOff>
    </xdr:from>
    <xdr:to>
      <xdr:col>1</xdr:col>
      <xdr:colOff>213360</xdr:colOff>
      <xdr:row>133</xdr:row>
      <xdr:rowOff>188819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413" y="31194894"/>
          <a:ext cx="807027" cy="837905"/>
        </a:xfrm>
        <a:prstGeom prst="rect">
          <a:avLst/>
        </a:prstGeom>
      </xdr:spPr>
    </xdr:pic>
    <xdr:clientData/>
  </xdr:twoCellAnchor>
  <xdr:twoCellAnchor editAs="oneCell">
    <xdr:from>
      <xdr:col>0</xdr:col>
      <xdr:colOff>444040</xdr:colOff>
      <xdr:row>134</xdr:row>
      <xdr:rowOff>35929</xdr:rowOff>
    </xdr:from>
    <xdr:to>
      <xdr:col>1</xdr:col>
      <xdr:colOff>213359</xdr:colOff>
      <xdr:row>137</xdr:row>
      <xdr:rowOff>150910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040" y="32116129"/>
          <a:ext cx="790399" cy="800781"/>
        </a:xfrm>
        <a:prstGeom prst="rect">
          <a:avLst/>
        </a:prstGeom>
      </xdr:spPr>
    </xdr:pic>
    <xdr:clientData/>
  </xdr:twoCellAnchor>
  <xdr:twoCellAnchor editAs="oneCell">
    <xdr:from>
      <xdr:col>0</xdr:col>
      <xdr:colOff>285403</xdr:colOff>
      <xdr:row>139</xdr:row>
      <xdr:rowOff>82436</xdr:rowOff>
    </xdr:from>
    <xdr:to>
      <xdr:col>2</xdr:col>
      <xdr:colOff>38100</xdr:colOff>
      <xdr:row>144</xdr:row>
      <xdr:rowOff>182880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403" y="33313256"/>
          <a:ext cx="1116677" cy="1296784"/>
        </a:xfrm>
        <a:prstGeom prst="rect">
          <a:avLst/>
        </a:prstGeom>
      </xdr:spPr>
    </xdr:pic>
    <xdr:clientData/>
  </xdr:twoCellAnchor>
  <xdr:twoCellAnchor editAs="oneCell">
    <xdr:from>
      <xdr:col>0</xdr:col>
      <xdr:colOff>109451</xdr:colOff>
      <xdr:row>150</xdr:row>
      <xdr:rowOff>65808</xdr:rowOff>
    </xdr:from>
    <xdr:to>
      <xdr:col>2</xdr:col>
      <xdr:colOff>220980</xdr:colOff>
      <xdr:row>156</xdr:row>
      <xdr:rowOff>156445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51" y="35933148"/>
          <a:ext cx="1475509" cy="1515577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266697</xdr:colOff>
      <xdr:row>157</xdr:row>
      <xdr:rowOff>37408</xdr:rowOff>
    </xdr:from>
    <xdr:to>
      <xdr:col>2</xdr:col>
      <xdr:colOff>114300</xdr:colOff>
      <xdr:row>161</xdr:row>
      <xdr:rowOff>227897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7" y="37565908"/>
          <a:ext cx="1211583" cy="1158229"/>
        </a:xfrm>
        <a:prstGeom prst="rect">
          <a:avLst/>
        </a:prstGeom>
      </xdr:spPr>
    </xdr:pic>
    <xdr:clientData/>
  </xdr:twoCellAnchor>
  <xdr:twoCellAnchor editAs="oneCell">
    <xdr:from>
      <xdr:col>0</xdr:col>
      <xdr:colOff>243147</xdr:colOff>
      <xdr:row>145</xdr:row>
      <xdr:rowOff>38792</xdr:rowOff>
    </xdr:from>
    <xdr:to>
      <xdr:col>1</xdr:col>
      <xdr:colOff>312420</xdr:colOff>
      <xdr:row>149</xdr:row>
      <xdr:rowOff>206954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147" y="34702172"/>
          <a:ext cx="1090353" cy="1135902"/>
        </a:xfrm>
        <a:prstGeom prst="rect">
          <a:avLst/>
        </a:prstGeom>
      </xdr:spPr>
    </xdr:pic>
    <xdr:clientData/>
  </xdr:twoCellAnchor>
  <xdr:twoCellAnchor editAs="oneCell">
    <xdr:from>
      <xdr:col>0</xdr:col>
      <xdr:colOff>232756</xdr:colOff>
      <xdr:row>163</xdr:row>
      <xdr:rowOff>57889</xdr:rowOff>
    </xdr:from>
    <xdr:to>
      <xdr:col>1</xdr:col>
      <xdr:colOff>327660</xdr:colOff>
      <xdr:row>167</xdr:row>
      <xdr:rowOff>174392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756" y="39018949"/>
          <a:ext cx="1115984" cy="1084243"/>
        </a:xfrm>
        <a:prstGeom prst="rect">
          <a:avLst/>
        </a:prstGeom>
      </xdr:spPr>
    </xdr:pic>
    <xdr:clientData/>
  </xdr:twoCellAnchor>
  <xdr:twoCellAnchor editAs="oneCell">
    <xdr:from>
      <xdr:col>0</xdr:col>
      <xdr:colOff>471748</xdr:colOff>
      <xdr:row>199</xdr:row>
      <xdr:rowOff>29093</xdr:rowOff>
    </xdr:from>
    <xdr:to>
      <xdr:col>1</xdr:col>
      <xdr:colOff>190605</xdr:colOff>
      <xdr:row>202</xdr:row>
      <xdr:rowOff>213497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748" y="47494073"/>
          <a:ext cx="739937" cy="870204"/>
        </a:xfrm>
        <a:prstGeom prst="rect">
          <a:avLst/>
        </a:prstGeom>
      </xdr:spPr>
    </xdr:pic>
    <xdr:clientData/>
  </xdr:twoCellAnchor>
  <xdr:twoCellAnchor editAs="oneCell">
    <xdr:from>
      <xdr:col>0</xdr:col>
      <xdr:colOff>95275</xdr:colOff>
      <xdr:row>168</xdr:row>
      <xdr:rowOff>11868</xdr:rowOff>
    </xdr:from>
    <xdr:to>
      <xdr:col>2</xdr:col>
      <xdr:colOff>144780</xdr:colOff>
      <xdr:row>172</xdr:row>
      <xdr:rowOff>207460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75" y="40176888"/>
          <a:ext cx="1413485" cy="1163332"/>
        </a:xfrm>
        <a:prstGeom prst="rect">
          <a:avLst/>
        </a:prstGeom>
      </xdr:spPr>
    </xdr:pic>
    <xdr:clientData/>
  </xdr:twoCellAnchor>
  <xdr:twoCellAnchor editAs="oneCell">
    <xdr:from>
      <xdr:col>0</xdr:col>
      <xdr:colOff>385946</xdr:colOff>
      <xdr:row>183</xdr:row>
      <xdr:rowOff>38198</xdr:rowOff>
    </xdr:from>
    <xdr:to>
      <xdr:col>1</xdr:col>
      <xdr:colOff>167640</xdr:colOff>
      <xdr:row>186</xdr:row>
      <xdr:rowOff>198120</xdr:rowOff>
    </xdr:to>
    <xdr:pic>
      <xdr:nvPicPr>
        <xdr:cNvPr id="26" name="Slika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946" y="43815098"/>
          <a:ext cx="802774" cy="845722"/>
        </a:xfrm>
        <a:prstGeom prst="rect">
          <a:avLst/>
        </a:prstGeom>
      </xdr:spPr>
    </xdr:pic>
    <xdr:clientData/>
  </xdr:twoCellAnchor>
  <xdr:twoCellAnchor editAs="oneCell">
    <xdr:from>
      <xdr:col>0</xdr:col>
      <xdr:colOff>398788</xdr:colOff>
      <xdr:row>187</xdr:row>
      <xdr:rowOff>43418</xdr:rowOff>
    </xdr:from>
    <xdr:to>
      <xdr:col>1</xdr:col>
      <xdr:colOff>121920</xdr:colOff>
      <xdr:row>190</xdr:row>
      <xdr:rowOff>234846</xdr:rowOff>
    </xdr:to>
    <xdr:pic>
      <xdr:nvPicPr>
        <xdr:cNvPr id="27" name="Slika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788" y="44742338"/>
          <a:ext cx="744212" cy="877228"/>
        </a:xfrm>
        <a:prstGeom prst="rect">
          <a:avLst/>
        </a:prstGeom>
      </xdr:spPr>
    </xdr:pic>
    <xdr:clientData/>
  </xdr:twoCellAnchor>
  <xdr:twoCellAnchor editAs="oneCell">
    <xdr:from>
      <xdr:col>0</xdr:col>
      <xdr:colOff>428253</xdr:colOff>
      <xdr:row>191</xdr:row>
      <xdr:rowOff>62493</xdr:rowOff>
    </xdr:from>
    <xdr:to>
      <xdr:col>1</xdr:col>
      <xdr:colOff>266700</xdr:colOff>
      <xdr:row>194</xdr:row>
      <xdr:rowOff>187137</xdr:rowOff>
    </xdr:to>
    <xdr:pic>
      <xdr:nvPicPr>
        <xdr:cNvPr id="28" name="Slika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253" y="45683433"/>
          <a:ext cx="859527" cy="810444"/>
        </a:xfrm>
        <a:prstGeom prst="rect">
          <a:avLst/>
        </a:prstGeom>
      </xdr:spPr>
    </xdr:pic>
    <xdr:clientData/>
  </xdr:twoCellAnchor>
  <xdr:twoCellAnchor editAs="oneCell">
    <xdr:from>
      <xdr:col>0</xdr:col>
      <xdr:colOff>431394</xdr:colOff>
      <xdr:row>195</xdr:row>
      <xdr:rowOff>32382</xdr:rowOff>
    </xdr:from>
    <xdr:to>
      <xdr:col>1</xdr:col>
      <xdr:colOff>220979</xdr:colOff>
      <xdr:row>198</xdr:row>
      <xdr:rowOff>171517</xdr:rowOff>
    </xdr:to>
    <xdr:pic>
      <xdr:nvPicPr>
        <xdr:cNvPr id="29" name="Slika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394" y="46575342"/>
          <a:ext cx="810665" cy="824935"/>
        </a:xfrm>
        <a:prstGeom prst="rect">
          <a:avLst/>
        </a:prstGeom>
      </xdr:spPr>
    </xdr:pic>
    <xdr:clientData/>
  </xdr:twoCellAnchor>
  <xdr:twoCellAnchor editAs="oneCell">
    <xdr:from>
      <xdr:col>0</xdr:col>
      <xdr:colOff>437803</xdr:colOff>
      <xdr:row>178</xdr:row>
      <xdr:rowOff>62909</xdr:rowOff>
    </xdr:from>
    <xdr:to>
      <xdr:col>1</xdr:col>
      <xdr:colOff>182880</xdr:colOff>
      <xdr:row>182</xdr:row>
      <xdr:rowOff>95528</xdr:rowOff>
    </xdr:to>
    <xdr:pic>
      <xdr:nvPicPr>
        <xdr:cNvPr id="30" name="Slika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803" y="42635849"/>
          <a:ext cx="766157" cy="1000359"/>
        </a:xfrm>
        <a:prstGeom prst="rect">
          <a:avLst/>
        </a:prstGeom>
      </xdr:spPr>
    </xdr:pic>
    <xdr:clientData/>
  </xdr:twoCellAnchor>
  <xdr:twoCellAnchor editAs="oneCell">
    <xdr:from>
      <xdr:col>0</xdr:col>
      <xdr:colOff>201931</xdr:colOff>
      <xdr:row>5</xdr:row>
      <xdr:rowOff>41010</xdr:rowOff>
    </xdr:from>
    <xdr:to>
      <xdr:col>1</xdr:col>
      <xdr:colOff>148590</xdr:colOff>
      <xdr:row>9</xdr:row>
      <xdr:rowOff>215398</xdr:rowOff>
    </xdr:to>
    <xdr:pic>
      <xdr:nvPicPr>
        <xdr:cNvPr id="31" name="Slika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1" y="1669785"/>
          <a:ext cx="937259" cy="1126888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10</xdr:row>
      <xdr:rowOff>25497</xdr:rowOff>
    </xdr:from>
    <xdr:to>
      <xdr:col>1</xdr:col>
      <xdr:colOff>220980</xdr:colOff>
      <xdr:row>14</xdr:row>
      <xdr:rowOff>201361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2829657"/>
          <a:ext cx="1135380" cy="1090264"/>
        </a:xfrm>
        <a:prstGeom prst="rect">
          <a:avLst/>
        </a:prstGeom>
      </xdr:spPr>
    </xdr:pic>
    <xdr:clientData/>
  </xdr:twoCellAnchor>
  <xdr:twoCellAnchor editAs="oneCell">
    <xdr:from>
      <xdr:col>0</xdr:col>
      <xdr:colOff>199504</xdr:colOff>
      <xdr:row>15</xdr:row>
      <xdr:rowOff>14546</xdr:rowOff>
    </xdr:from>
    <xdr:to>
      <xdr:col>1</xdr:col>
      <xdr:colOff>251459</xdr:colOff>
      <xdr:row>19</xdr:row>
      <xdr:rowOff>189751</xdr:rowOff>
    </xdr:to>
    <xdr:pic>
      <xdr:nvPicPr>
        <xdr:cNvPr id="33" name="Slika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04" y="3961706"/>
          <a:ext cx="1073035" cy="1089605"/>
        </a:xfrm>
        <a:prstGeom prst="rect">
          <a:avLst/>
        </a:prstGeom>
      </xdr:spPr>
    </xdr:pic>
    <xdr:clientData/>
  </xdr:twoCellAnchor>
  <xdr:twoCellAnchor editAs="oneCell">
    <xdr:from>
      <xdr:col>0</xdr:col>
      <xdr:colOff>62430</xdr:colOff>
      <xdr:row>35</xdr:row>
      <xdr:rowOff>27438</xdr:rowOff>
    </xdr:from>
    <xdr:to>
      <xdr:col>2</xdr:col>
      <xdr:colOff>243840</xdr:colOff>
      <xdr:row>40</xdr:row>
      <xdr:rowOff>214146</xdr:rowOff>
    </xdr:to>
    <xdr:pic>
      <xdr:nvPicPr>
        <xdr:cNvPr id="34" name="Slika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30" y="8668518"/>
          <a:ext cx="1545390" cy="1383048"/>
        </a:xfrm>
        <a:prstGeom prst="rect">
          <a:avLst/>
        </a:prstGeom>
      </xdr:spPr>
    </xdr:pic>
    <xdr:clientData/>
  </xdr:twoCellAnchor>
  <xdr:twoCellAnchor editAs="oneCell">
    <xdr:from>
      <xdr:col>0</xdr:col>
      <xdr:colOff>129539</xdr:colOff>
      <xdr:row>41</xdr:row>
      <xdr:rowOff>38100</xdr:rowOff>
    </xdr:from>
    <xdr:to>
      <xdr:col>1</xdr:col>
      <xdr:colOff>327660</xdr:colOff>
      <xdr:row>45</xdr:row>
      <xdr:rowOff>168832</xdr:rowOff>
    </xdr:to>
    <xdr:pic>
      <xdr:nvPicPr>
        <xdr:cNvPr id="35" name="Slika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39" y="10111740"/>
          <a:ext cx="1219201" cy="1098472"/>
        </a:xfrm>
        <a:prstGeom prst="rect">
          <a:avLst/>
        </a:prstGeom>
      </xdr:spPr>
    </xdr:pic>
    <xdr:clientData/>
  </xdr:twoCellAnchor>
  <xdr:twoCellAnchor editAs="oneCell">
    <xdr:from>
      <xdr:col>0</xdr:col>
      <xdr:colOff>110914</xdr:colOff>
      <xdr:row>89</xdr:row>
      <xdr:rowOff>44026</xdr:rowOff>
    </xdr:from>
    <xdr:to>
      <xdr:col>2</xdr:col>
      <xdr:colOff>99059</xdr:colOff>
      <xdr:row>93</xdr:row>
      <xdr:rowOff>155299</xdr:rowOff>
    </xdr:to>
    <xdr:pic>
      <xdr:nvPicPr>
        <xdr:cNvPr id="36" name="Slika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14" y="21616246"/>
          <a:ext cx="1352125" cy="1079013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58</xdr:row>
      <xdr:rowOff>42551</xdr:rowOff>
    </xdr:from>
    <xdr:to>
      <xdr:col>2</xdr:col>
      <xdr:colOff>45720</xdr:colOff>
      <xdr:row>63</xdr:row>
      <xdr:rowOff>129977</xdr:rowOff>
    </xdr:to>
    <xdr:pic>
      <xdr:nvPicPr>
        <xdr:cNvPr id="37" name="Slika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14101451"/>
          <a:ext cx="1363980" cy="1367586"/>
        </a:xfrm>
        <a:prstGeom prst="rect">
          <a:avLst/>
        </a:prstGeom>
      </xdr:spPr>
    </xdr:pic>
    <xdr:clientData/>
  </xdr:twoCellAnchor>
  <xdr:twoCellAnchor editAs="oneCell">
    <xdr:from>
      <xdr:col>0</xdr:col>
      <xdr:colOff>111531</xdr:colOff>
      <xdr:row>64</xdr:row>
      <xdr:rowOff>62066</xdr:rowOff>
    </xdr:from>
    <xdr:to>
      <xdr:col>2</xdr:col>
      <xdr:colOff>99060</xdr:colOff>
      <xdr:row>69</xdr:row>
      <xdr:rowOff>205961</xdr:rowOff>
    </xdr:to>
    <xdr:pic>
      <xdr:nvPicPr>
        <xdr:cNvPr id="38" name="Slika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31" y="15637346"/>
          <a:ext cx="1351509" cy="1340235"/>
        </a:xfrm>
        <a:prstGeom prst="rect">
          <a:avLst/>
        </a:prstGeom>
      </xdr:spPr>
    </xdr:pic>
    <xdr:clientData/>
  </xdr:twoCellAnchor>
  <xdr:twoCellAnchor editAs="oneCell">
    <xdr:from>
      <xdr:col>0</xdr:col>
      <xdr:colOff>136159</xdr:colOff>
      <xdr:row>83</xdr:row>
      <xdr:rowOff>221849</xdr:rowOff>
    </xdr:from>
    <xdr:to>
      <xdr:col>1</xdr:col>
      <xdr:colOff>265006</xdr:colOff>
      <xdr:row>88</xdr:row>
      <xdr:rowOff>9525</xdr:rowOff>
    </xdr:to>
    <xdr:pic>
      <xdr:nvPicPr>
        <xdr:cNvPr id="39" name="Slika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59" y="20833949"/>
          <a:ext cx="1119447" cy="1016401"/>
        </a:xfrm>
        <a:prstGeom prst="rect">
          <a:avLst/>
        </a:prstGeom>
      </xdr:spPr>
    </xdr:pic>
    <xdr:clientData/>
  </xdr:twoCellAnchor>
  <xdr:twoCellAnchor editAs="oneCell">
    <xdr:from>
      <xdr:col>0</xdr:col>
      <xdr:colOff>418409</xdr:colOff>
      <xdr:row>94</xdr:row>
      <xdr:rowOff>56110</xdr:rowOff>
    </xdr:from>
    <xdr:to>
      <xdr:col>1</xdr:col>
      <xdr:colOff>167640</xdr:colOff>
      <xdr:row>97</xdr:row>
      <xdr:rowOff>150523</xdr:rowOff>
    </xdr:to>
    <xdr:pic>
      <xdr:nvPicPr>
        <xdr:cNvPr id="40" name="Slika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409" y="22832290"/>
          <a:ext cx="770311" cy="780213"/>
        </a:xfrm>
        <a:prstGeom prst="rect">
          <a:avLst/>
        </a:prstGeom>
      </xdr:spPr>
    </xdr:pic>
    <xdr:clientData/>
  </xdr:twoCellAnchor>
  <xdr:twoCellAnchor editAs="oneCell">
    <xdr:from>
      <xdr:col>0</xdr:col>
      <xdr:colOff>423256</xdr:colOff>
      <xdr:row>98</xdr:row>
      <xdr:rowOff>62701</xdr:rowOff>
    </xdr:from>
    <xdr:to>
      <xdr:col>1</xdr:col>
      <xdr:colOff>91439</xdr:colOff>
      <xdr:row>101</xdr:row>
      <xdr:rowOff>161256</xdr:rowOff>
    </xdr:to>
    <xdr:pic>
      <xdr:nvPicPr>
        <xdr:cNvPr id="41" name="Slika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256" y="23760901"/>
          <a:ext cx="689263" cy="784355"/>
        </a:xfrm>
        <a:prstGeom prst="rect">
          <a:avLst/>
        </a:prstGeom>
      </xdr:spPr>
    </xdr:pic>
    <xdr:clientData/>
  </xdr:twoCellAnchor>
  <xdr:twoCellAnchor editAs="oneCell">
    <xdr:from>
      <xdr:col>0</xdr:col>
      <xdr:colOff>270164</xdr:colOff>
      <xdr:row>107</xdr:row>
      <xdr:rowOff>83821</xdr:rowOff>
    </xdr:from>
    <xdr:to>
      <xdr:col>2</xdr:col>
      <xdr:colOff>60959</xdr:colOff>
      <xdr:row>112</xdr:row>
      <xdr:rowOff>164414</xdr:rowOff>
    </xdr:to>
    <xdr:pic>
      <xdr:nvPicPr>
        <xdr:cNvPr id="42" name="Slika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64" y="25892761"/>
          <a:ext cx="1154775" cy="1276933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173</xdr:row>
      <xdr:rowOff>25631</xdr:rowOff>
    </xdr:from>
    <xdr:to>
      <xdr:col>1</xdr:col>
      <xdr:colOff>327660</xdr:colOff>
      <xdr:row>177</xdr:row>
      <xdr:rowOff>209192</xdr:rowOff>
    </xdr:to>
    <xdr:pic>
      <xdr:nvPicPr>
        <xdr:cNvPr id="43" name="Slika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" y="41394611"/>
          <a:ext cx="1143000" cy="1151301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204</xdr:row>
      <xdr:rowOff>22860</xdr:rowOff>
    </xdr:from>
    <xdr:to>
      <xdr:col>2</xdr:col>
      <xdr:colOff>53339</xdr:colOff>
      <xdr:row>209</xdr:row>
      <xdr:rowOff>207533</xdr:rowOff>
    </xdr:to>
    <xdr:pic>
      <xdr:nvPicPr>
        <xdr:cNvPr id="44" name="Slika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6680" y="48638460"/>
          <a:ext cx="1310639" cy="138101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210</xdr:row>
      <xdr:rowOff>38101</xdr:rowOff>
    </xdr:from>
    <xdr:to>
      <xdr:col>1</xdr:col>
      <xdr:colOff>274320</xdr:colOff>
      <xdr:row>214</xdr:row>
      <xdr:rowOff>205298</xdr:rowOff>
    </xdr:to>
    <xdr:pic>
      <xdr:nvPicPr>
        <xdr:cNvPr id="45" name="Slika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0086261"/>
          <a:ext cx="1219200" cy="113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60959</xdr:colOff>
      <xdr:row>215</xdr:row>
      <xdr:rowOff>129540</xdr:rowOff>
    </xdr:from>
    <xdr:to>
      <xdr:col>2</xdr:col>
      <xdr:colOff>136948</xdr:colOff>
      <xdr:row>220</xdr:row>
      <xdr:rowOff>171450</xdr:rowOff>
    </xdr:to>
    <xdr:pic>
      <xdr:nvPicPr>
        <xdr:cNvPr id="46" name="Slika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" y="52955190"/>
          <a:ext cx="1399964" cy="1232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86946</xdr:colOff>
      <xdr:row>221</xdr:row>
      <xdr:rowOff>178809</xdr:rowOff>
    </xdr:from>
    <xdr:to>
      <xdr:col>1</xdr:col>
      <xdr:colOff>224936</xdr:colOff>
      <xdr:row>226</xdr:row>
      <xdr:rowOff>19050</xdr:rowOff>
    </xdr:to>
    <xdr:pic>
      <xdr:nvPicPr>
        <xdr:cNvPr id="47" name="Slika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46" y="54442734"/>
          <a:ext cx="1128590" cy="1068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227</xdr:row>
      <xdr:rowOff>190501</xdr:rowOff>
    </xdr:from>
    <xdr:to>
      <xdr:col>1</xdr:col>
      <xdr:colOff>243921</xdr:colOff>
      <xdr:row>232</xdr:row>
      <xdr:rowOff>114300</xdr:rowOff>
    </xdr:to>
    <xdr:pic>
      <xdr:nvPicPr>
        <xdr:cNvPr id="48" name="Slika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930801"/>
          <a:ext cx="1234521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233</xdr:row>
      <xdr:rowOff>7620</xdr:rowOff>
    </xdr:from>
    <xdr:to>
      <xdr:col>1</xdr:col>
      <xdr:colOff>266700</xdr:colOff>
      <xdr:row>237</xdr:row>
      <xdr:rowOff>201327</xdr:rowOff>
    </xdr:to>
    <xdr:pic>
      <xdr:nvPicPr>
        <xdr:cNvPr id="49" name="Slika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5504080"/>
          <a:ext cx="1173480" cy="1117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85725</xdr:rowOff>
    </xdr:from>
    <xdr:to>
      <xdr:col>2</xdr:col>
      <xdr:colOff>165746</xdr:colOff>
      <xdr:row>34</xdr:row>
      <xdr:rowOff>171449</xdr:rowOff>
    </xdr:to>
    <xdr:pic>
      <xdr:nvPicPr>
        <xdr:cNvPr id="50" name="Slika 49">
          <a:extLst>
            <a:ext uri="{FF2B5EF4-FFF2-40B4-BE49-F238E27FC236}">
              <a16:creationId xmlns:a16="http://schemas.microsoft.com/office/drawing/2014/main" id="{AB0E4672-1330-4B51-87BE-60C94F58E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7581900"/>
          <a:ext cx="1489721" cy="10763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219075</xdr:rowOff>
    </xdr:from>
    <xdr:to>
      <xdr:col>2</xdr:col>
      <xdr:colOff>495300</xdr:colOff>
      <xdr:row>311</xdr:row>
      <xdr:rowOff>142875</xdr:rowOff>
    </xdr:to>
    <xdr:pic>
      <xdr:nvPicPr>
        <xdr:cNvPr id="51" name="Slika 50">
          <a:extLst>
            <a:ext uri="{FF2B5EF4-FFF2-40B4-BE49-F238E27FC236}">
              <a16:creationId xmlns:a16="http://schemas.microsoft.com/office/drawing/2014/main" id="{8D8D415B-D70C-48E8-A54C-BE0F2B17A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75695175"/>
          <a:ext cx="181927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123825</xdr:rowOff>
    </xdr:from>
    <xdr:to>
      <xdr:col>2</xdr:col>
      <xdr:colOff>503563</xdr:colOff>
      <xdr:row>304</xdr:row>
      <xdr:rowOff>85725</xdr:rowOff>
    </xdr:to>
    <xdr:pic>
      <xdr:nvPicPr>
        <xdr:cNvPr id="52" name="Slika 51">
          <a:extLst>
            <a:ext uri="{FF2B5EF4-FFF2-40B4-BE49-F238E27FC236}">
              <a16:creationId xmlns:a16="http://schemas.microsoft.com/office/drawing/2014/main" id="{67E0D886-C717-4C3D-A671-69BA5235C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73837800"/>
          <a:ext cx="1827538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294</xdr:row>
      <xdr:rowOff>95251</xdr:rowOff>
    </xdr:from>
    <xdr:to>
      <xdr:col>2</xdr:col>
      <xdr:colOff>142874</xdr:colOff>
      <xdr:row>298</xdr:row>
      <xdr:rowOff>152400</xdr:rowOff>
    </xdr:to>
    <xdr:pic>
      <xdr:nvPicPr>
        <xdr:cNvPr id="53" name="Slika 52">
          <a:extLst>
            <a:ext uri="{FF2B5EF4-FFF2-40B4-BE49-F238E27FC236}">
              <a16:creationId xmlns:a16="http://schemas.microsoft.com/office/drawing/2014/main" id="{129C19A7-D11A-444A-878B-174C7317E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61926" y="72285226"/>
          <a:ext cx="1304923" cy="110489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289</xdr:row>
      <xdr:rowOff>76199</xdr:rowOff>
    </xdr:from>
    <xdr:to>
      <xdr:col>1</xdr:col>
      <xdr:colOff>304800</xdr:colOff>
      <xdr:row>293</xdr:row>
      <xdr:rowOff>149125</xdr:rowOff>
    </xdr:to>
    <xdr:pic>
      <xdr:nvPicPr>
        <xdr:cNvPr id="54" name="Slika 53">
          <a:extLst>
            <a:ext uri="{FF2B5EF4-FFF2-40B4-BE49-F238E27FC236}">
              <a16:creationId xmlns:a16="http://schemas.microsoft.com/office/drawing/2014/main" id="{F9E7B6AF-90DC-4BBE-96EF-9AE4804C5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33350" y="71066024"/>
          <a:ext cx="1162050" cy="103495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284</xdr:row>
      <xdr:rowOff>0</xdr:rowOff>
    </xdr:from>
    <xdr:to>
      <xdr:col>2</xdr:col>
      <xdr:colOff>495300</xdr:colOff>
      <xdr:row>288</xdr:row>
      <xdr:rowOff>196338</xdr:rowOff>
    </xdr:to>
    <xdr:pic>
      <xdr:nvPicPr>
        <xdr:cNvPr id="55" name="Slika 54">
          <a:extLst>
            <a:ext uri="{FF2B5EF4-FFF2-40B4-BE49-F238E27FC236}">
              <a16:creationId xmlns:a16="http://schemas.microsoft.com/office/drawing/2014/main" id="{D5F20B41-1BD6-4745-94B8-A3BEA03FA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5725" y="69789675"/>
          <a:ext cx="1733550" cy="114883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278</xdr:row>
      <xdr:rowOff>0</xdr:rowOff>
    </xdr:from>
    <xdr:to>
      <xdr:col>2</xdr:col>
      <xdr:colOff>345791</xdr:colOff>
      <xdr:row>282</xdr:row>
      <xdr:rowOff>159745</xdr:rowOff>
    </xdr:to>
    <xdr:pic>
      <xdr:nvPicPr>
        <xdr:cNvPr id="56" name="Slika 55">
          <a:extLst>
            <a:ext uri="{FF2B5EF4-FFF2-40B4-BE49-F238E27FC236}">
              <a16:creationId xmlns:a16="http://schemas.microsoft.com/office/drawing/2014/main" id="{44E4A5D4-331A-4613-A8BF-A86139ED1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8575" y="68265675"/>
          <a:ext cx="1641191" cy="11217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19050</xdr:rowOff>
    </xdr:from>
    <xdr:to>
      <xdr:col>2</xdr:col>
      <xdr:colOff>304800</xdr:colOff>
      <xdr:row>275</xdr:row>
      <xdr:rowOff>212447</xdr:rowOff>
    </xdr:to>
    <xdr:pic>
      <xdr:nvPicPr>
        <xdr:cNvPr id="57" name="Slika 56">
          <a:extLst>
            <a:ext uri="{FF2B5EF4-FFF2-40B4-BE49-F238E27FC236}">
              <a16:creationId xmlns:a16="http://schemas.microsoft.com/office/drawing/2014/main" id="{5C4B4694-B6D0-428E-9727-35F483235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66846450"/>
          <a:ext cx="1628775" cy="9077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9525</xdr:rowOff>
    </xdr:from>
    <xdr:to>
      <xdr:col>2</xdr:col>
      <xdr:colOff>428625</xdr:colOff>
      <xdr:row>270</xdr:row>
      <xdr:rowOff>23608</xdr:rowOff>
    </xdr:to>
    <xdr:pic>
      <xdr:nvPicPr>
        <xdr:cNvPr id="58" name="Slika 57">
          <a:extLst>
            <a:ext uri="{FF2B5EF4-FFF2-40B4-BE49-F238E27FC236}">
              <a16:creationId xmlns:a16="http://schemas.microsoft.com/office/drawing/2014/main" id="{E5C03D14-3933-42E8-949A-90C58BE9F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65312925"/>
          <a:ext cx="1752600" cy="97610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261</xdr:row>
      <xdr:rowOff>28575</xdr:rowOff>
    </xdr:from>
    <xdr:to>
      <xdr:col>1</xdr:col>
      <xdr:colOff>320943</xdr:colOff>
      <xdr:row>264</xdr:row>
      <xdr:rowOff>200025</xdr:rowOff>
    </xdr:to>
    <xdr:pic>
      <xdr:nvPicPr>
        <xdr:cNvPr id="59" name="Slika 58">
          <a:extLst>
            <a:ext uri="{FF2B5EF4-FFF2-40B4-BE49-F238E27FC236}">
              <a16:creationId xmlns:a16="http://schemas.microsoft.com/office/drawing/2014/main" id="{3B9437D0-4A86-441E-A5AA-D2AC45C6E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" y="64046100"/>
          <a:ext cx="1311542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256</xdr:row>
      <xdr:rowOff>114301</xdr:rowOff>
    </xdr:from>
    <xdr:to>
      <xdr:col>1</xdr:col>
      <xdr:colOff>323850</xdr:colOff>
      <xdr:row>260</xdr:row>
      <xdr:rowOff>184994</xdr:rowOff>
    </xdr:to>
    <xdr:pic>
      <xdr:nvPicPr>
        <xdr:cNvPr id="60" name="Slika 59">
          <a:extLst>
            <a:ext uri="{FF2B5EF4-FFF2-40B4-BE49-F238E27FC236}">
              <a16:creationId xmlns:a16="http://schemas.microsoft.com/office/drawing/2014/main" id="{D40E4A0D-3EB4-4E90-96E7-5F7D7D66C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7625" y="62931676"/>
          <a:ext cx="1266825" cy="1032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57151</xdr:rowOff>
    </xdr:from>
    <xdr:to>
      <xdr:col>2</xdr:col>
      <xdr:colOff>428625</xdr:colOff>
      <xdr:row>255</xdr:row>
      <xdr:rowOff>77176</xdr:rowOff>
    </xdr:to>
    <xdr:pic>
      <xdr:nvPicPr>
        <xdr:cNvPr id="61" name="Slika 60">
          <a:extLst>
            <a:ext uri="{FF2B5EF4-FFF2-40B4-BE49-F238E27FC236}">
              <a16:creationId xmlns:a16="http://schemas.microsoft.com/office/drawing/2014/main" id="{899AEB67-FD03-4598-AB24-3B238E4C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61674376"/>
          <a:ext cx="1752600" cy="9820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245</xdr:row>
      <xdr:rowOff>1</xdr:rowOff>
    </xdr:from>
    <xdr:to>
      <xdr:col>2</xdr:col>
      <xdr:colOff>381000</xdr:colOff>
      <xdr:row>249</xdr:row>
      <xdr:rowOff>61363</xdr:rowOff>
    </xdr:to>
    <xdr:pic>
      <xdr:nvPicPr>
        <xdr:cNvPr id="62" name="Slika 61">
          <a:extLst>
            <a:ext uri="{FF2B5EF4-FFF2-40B4-BE49-F238E27FC236}">
              <a16:creationId xmlns:a16="http://schemas.microsoft.com/office/drawing/2014/main" id="{0D0C7F32-7654-4A89-ACF1-1BEA5C9A1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" y="60093226"/>
          <a:ext cx="1704974" cy="102338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239</xdr:row>
      <xdr:rowOff>66675</xdr:rowOff>
    </xdr:from>
    <xdr:to>
      <xdr:col>1</xdr:col>
      <xdr:colOff>276225</xdr:colOff>
      <xdr:row>243</xdr:row>
      <xdr:rowOff>137936</xdr:rowOff>
    </xdr:to>
    <xdr:pic>
      <xdr:nvPicPr>
        <xdr:cNvPr id="63" name="Slika 62">
          <a:extLst>
            <a:ext uri="{FF2B5EF4-FFF2-40B4-BE49-F238E27FC236}">
              <a16:creationId xmlns:a16="http://schemas.microsoft.com/office/drawing/2014/main" id="{5C7CB9FB-504D-4DB5-94F4-938822D15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8575" y="58721625"/>
          <a:ext cx="1238250" cy="1023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314</xdr:row>
      <xdr:rowOff>104774</xdr:rowOff>
    </xdr:from>
    <xdr:to>
      <xdr:col>2</xdr:col>
      <xdr:colOff>257175</xdr:colOff>
      <xdr:row>320</xdr:row>
      <xdr:rowOff>199663</xdr:rowOff>
    </xdr:to>
    <xdr:pic>
      <xdr:nvPicPr>
        <xdr:cNvPr id="65" name="Slika 64">
          <a:extLst>
            <a:ext uri="{FF2B5EF4-FFF2-40B4-BE49-F238E27FC236}">
              <a16:creationId xmlns:a16="http://schemas.microsoft.com/office/drawing/2014/main" id="{078CD774-3491-430D-B82F-28945EF15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77523974"/>
          <a:ext cx="1581150" cy="138076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345</xdr:row>
      <xdr:rowOff>143149</xdr:rowOff>
    </xdr:from>
    <xdr:to>
      <xdr:col>2</xdr:col>
      <xdr:colOff>533400</xdr:colOff>
      <xdr:row>349</xdr:row>
      <xdr:rowOff>260279</xdr:rowOff>
    </xdr:to>
    <xdr:pic>
      <xdr:nvPicPr>
        <xdr:cNvPr id="67" name="Slika 66">
          <a:extLst>
            <a:ext uri="{FF2B5EF4-FFF2-40B4-BE49-F238E27FC236}">
              <a16:creationId xmlns:a16="http://schemas.microsoft.com/office/drawing/2014/main" id="{C81219DD-2208-4B41-AEF6-1C2679774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8575" y="84334624"/>
          <a:ext cx="1828800" cy="110773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329</xdr:row>
      <xdr:rowOff>171449</xdr:rowOff>
    </xdr:from>
    <xdr:to>
      <xdr:col>2</xdr:col>
      <xdr:colOff>476250</xdr:colOff>
      <xdr:row>335</xdr:row>
      <xdr:rowOff>162113</xdr:rowOff>
    </xdr:to>
    <xdr:pic>
      <xdr:nvPicPr>
        <xdr:cNvPr id="68" name="Slika 67">
          <a:extLst>
            <a:ext uri="{FF2B5EF4-FFF2-40B4-BE49-F238E27FC236}">
              <a16:creationId xmlns:a16="http://schemas.microsoft.com/office/drawing/2014/main" id="{1C86A20E-795B-4EC3-B0B4-B60FFE8B0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" y="80819624"/>
          <a:ext cx="1800224" cy="13527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</xdr:colOff>
      <xdr:row>2</xdr:row>
      <xdr:rowOff>112396</xdr:rowOff>
    </xdr:from>
    <xdr:to>
      <xdr:col>2</xdr:col>
      <xdr:colOff>316230</xdr:colOff>
      <xdr:row>3</xdr:row>
      <xdr:rowOff>421005</xdr:rowOff>
    </xdr:to>
    <xdr:pic>
      <xdr:nvPicPr>
        <xdr:cNvPr id="2" name="Slika 1" descr="E:\LOGO MODR1.jpg">
          <a:extLst>
            <a:ext uri="{FF2B5EF4-FFF2-40B4-BE49-F238E27FC236}">
              <a16:creationId xmlns:a16="http://schemas.microsoft.com/office/drawing/2014/main" id="{C6638A5D-A1BB-4F2E-8A42-27BFE42931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" y="541021"/>
          <a:ext cx="1634490" cy="6515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83820</xdr:colOff>
      <xdr:row>10</xdr:row>
      <xdr:rowOff>60959</xdr:rowOff>
    </xdr:from>
    <xdr:to>
      <xdr:col>1</xdr:col>
      <xdr:colOff>68580</xdr:colOff>
      <xdr:row>14</xdr:row>
      <xdr:rowOff>201238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4FE7392C-C705-4161-AB63-2721E83CA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2985134"/>
          <a:ext cx="1137285" cy="113087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41</xdr:row>
      <xdr:rowOff>53340</xdr:rowOff>
    </xdr:from>
    <xdr:to>
      <xdr:col>1</xdr:col>
      <xdr:colOff>144780</xdr:colOff>
      <xdr:row>45</xdr:row>
      <xdr:rowOff>241489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4200403A-9B85-41EB-AA36-1964C6643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0654665"/>
          <a:ext cx="1144905" cy="117874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46</xdr:row>
      <xdr:rowOff>83820</xdr:rowOff>
    </xdr:from>
    <xdr:to>
      <xdr:col>1</xdr:col>
      <xdr:colOff>30480</xdr:colOff>
      <xdr:row>50</xdr:row>
      <xdr:rowOff>229815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82EC880E-48DB-403A-8878-7899A55B3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1923395"/>
          <a:ext cx="878205" cy="113659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57</xdr:row>
      <xdr:rowOff>22860</xdr:rowOff>
    </xdr:from>
    <xdr:to>
      <xdr:col>1</xdr:col>
      <xdr:colOff>99060</xdr:colOff>
      <xdr:row>61</xdr:row>
      <xdr:rowOff>232602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99C3E851-9027-4097-B401-11AA1BFD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4586585"/>
          <a:ext cx="1061085" cy="1200342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73</xdr:row>
      <xdr:rowOff>60960</xdr:rowOff>
    </xdr:from>
    <xdr:to>
      <xdr:col>1</xdr:col>
      <xdr:colOff>22973</xdr:colOff>
      <xdr:row>77</xdr:row>
      <xdr:rowOff>198120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983A3632-3597-4A43-8C93-79A411B2F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" y="18587085"/>
          <a:ext cx="1000238" cy="112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88</xdr:row>
      <xdr:rowOff>48341</xdr:rowOff>
    </xdr:from>
    <xdr:to>
      <xdr:col>1</xdr:col>
      <xdr:colOff>129540</xdr:colOff>
      <xdr:row>92</xdr:row>
      <xdr:rowOff>163076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D351E1D4-DAF5-4309-8858-2B68590FF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22289216"/>
          <a:ext cx="1175385" cy="1105335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98</xdr:row>
      <xdr:rowOff>99060</xdr:rowOff>
    </xdr:from>
    <xdr:to>
      <xdr:col>1</xdr:col>
      <xdr:colOff>76200</xdr:colOff>
      <xdr:row>102</xdr:row>
      <xdr:rowOff>230364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9676A4A4-2D04-4BCA-BDEB-BB81AC132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24816435"/>
          <a:ext cx="1045845" cy="1121904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274320</xdr:colOff>
      <xdr:row>119</xdr:row>
      <xdr:rowOff>6683</xdr:rowOff>
    </xdr:from>
    <xdr:to>
      <xdr:col>1</xdr:col>
      <xdr:colOff>7620</xdr:colOff>
      <xdr:row>123</xdr:row>
      <xdr:rowOff>226746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97CE7278-DBB6-4EEB-9F35-9FAE556FC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" y="29924708"/>
          <a:ext cx="885825" cy="1210663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150</xdr:row>
      <xdr:rowOff>60959</xdr:rowOff>
    </xdr:from>
    <xdr:to>
      <xdr:col>1</xdr:col>
      <xdr:colOff>2157</xdr:colOff>
      <xdr:row>154</xdr:row>
      <xdr:rowOff>121920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C22C4C60-7099-423E-A811-DF225BB70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0132634"/>
          <a:ext cx="926082" cy="1051561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</xdr:colOff>
      <xdr:row>156</xdr:row>
      <xdr:rowOff>30481</xdr:rowOff>
    </xdr:from>
    <xdr:to>
      <xdr:col>1</xdr:col>
      <xdr:colOff>182880</xdr:colOff>
      <xdr:row>160</xdr:row>
      <xdr:rowOff>228651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0B353472-0DA5-4AE6-969A-857631658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" y="42826306"/>
          <a:ext cx="1190625" cy="1188770"/>
        </a:xfrm>
        <a:prstGeom prst="rect">
          <a:avLst/>
        </a:prstGeom>
      </xdr:spPr>
    </xdr:pic>
    <xdr:clientData/>
  </xdr:twoCellAnchor>
  <xdr:twoCellAnchor editAs="oneCell">
    <xdr:from>
      <xdr:col>0</xdr:col>
      <xdr:colOff>168060</xdr:colOff>
      <xdr:row>172</xdr:row>
      <xdr:rowOff>7620</xdr:rowOff>
    </xdr:from>
    <xdr:to>
      <xdr:col>1</xdr:col>
      <xdr:colOff>68580</xdr:colOff>
      <xdr:row>176</xdr:row>
      <xdr:rowOff>220095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96449341-948E-4B74-836D-D7EF6171F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60" y="46765845"/>
          <a:ext cx="1053045" cy="1203075"/>
        </a:xfrm>
        <a:prstGeom prst="rect">
          <a:avLst/>
        </a:prstGeom>
      </xdr:spPr>
    </xdr:pic>
    <xdr:clientData/>
  </xdr:twoCellAnchor>
  <xdr:twoCellAnchor editAs="oneCell">
    <xdr:from>
      <xdr:col>0</xdr:col>
      <xdr:colOff>203760</xdr:colOff>
      <xdr:row>188</xdr:row>
      <xdr:rowOff>41761</xdr:rowOff>
    </xdr:from>
    <xdr:to>
      <xdr:col>1</xdr:col>
      <xdr:colOff>32466</xdr:colOff>
      <xdr:row>192</xdr:row>
      <xdr:rowOff>205741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1784D063-226C-4D62-AB60-8D7350902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760" y="50762386"/>
          <a:ext cx="981231" cy="115458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198</xdr:row>
      <xdr:rowOff>30480</xdr:rowOff>
    </xdr:from>
    <xdr:to>
      <xdr:col>1</xdr:col>
      <xdr:colOff>0</xdr:colOff>
      <xdr:row>202</xdr:row>
      <xdr:rowOff>178352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0D953BB8-0E96-4FD3-AB38-392095B59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53227605"/>
          <a:ext cx="1015365" cy="11384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45720</xdr:rowOff>
    </xdr:from>
    <xdr:to>
      <xdr:col>1</xdr:col>
      <xdr:colOff>178329</xdr:colOff>
      <xdr:row>207</xdr:row>
      <xdr:rowOff>179418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2E978DD0-2D3B-4B38-9A1C-BE46E4042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481095"/>
          <a:ext cx="1330854" cy="112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83</xdr:row>
      <xdr:rowOff>38100</xdr:rowOff>
    </xdr:from>
    <xdr:to>
      <xdr:col>1</xdr:col>
      <xdr:colOff>69869</xdr:colOff>
      <xdr:row>87</xdr:row>
      <xdr:rowOff>205740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4FB1C4B4-D24D-43CB-B9EE-EE5D66282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1040725"/>
          <a:ext cx="1108094" cy="1158240"/>
        </a:xfrm>
        <a:prstGeom prst="rect">
          <a:avLst/>
        </a:prstGeom>
      </xdr:spPr>
    </xdr:pic>
    <xdr:clientData/>
  </xdr:twoCellAnchor>
  <xdr:twoCellAnchor editAs="oneCell">
    <xdr:from>
      <xdr:col>0</xdr:col>
      <xdr:colOff>203662</xdr:colOff>
      <xdr:row>5</xdr:row>
      <xdr:rowOff>33943</xdr:rowOff>
    </xdr:from>
    <xdr:to>
      <xdr:col>1</xdr:col>
      <xdr:colOff>83820</xdr:colOff>
      <xdr:row>9</xdr:row>
      <xdr:rowOff>232399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65CB1C36-9D2F-4DCF-A10F-F14816A1C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662" y="1719868"/>
          <a:ext cx="1032683" cy="118905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15</xdr:row>
      <xdr:rowOff>59988</xdr:rowOff>
    </xdr:from>
    <xdr:to>
      <xdr:col>1</xdr:col>
      <xdr:colOff>152400</xdr:colOff>
      <xdr:row>19</xdr:row>
      <xdr:rowOff>179420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E6F0C7BE-0833-4D6F-AA4D-9EF094531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222413"/>
          <a:ext cx="1114425" cy="1110032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21</xdr:row>
      <xdr:rowOff>106681</xdr:rowOff>
    </xdr:from>
    <xdr:to>
      <xdr:col>1</xdr:col>
      <xdr:colOff>1905</xdr:colOff>
      <xdr:row>25</xdr:row>
      <xdr:rowOff>212119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7B6598C1-131C-49C7-85E9-87776BD17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5755006"/>
          <a:ext cx="1017270" cy="109603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26</xdr:row>
      <xdr:rowOff>45720</xdr:rowOff>
    </xdr:from>
    <xdr:to>
      <xdr:col>1</xdr:col>
      <xdr:colOff>182880</xdr:colOff>
      <xdr:row>30</xdr:row>
      <xdr:rowOff>209731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01E28DDE-457E-46CD-B07E-2B60FF137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6932295"/>
          <a:ext cx="1144905" cy="11546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31</xdr:row>
      <xdr:rowOff>37156</xdr:rowOff>
    </xdr:from>
    <xdr:to>
      <xdr:col>1</xdr:col>
      <xdr:colOff>171434</xdr:colOff>
      <xdr:row>35</xdr:row>
      <xdr:rowOff>228600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CAC24459-7E6A-4870-B4BB-0D81E2E03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161981"/>
          <a:ext cx="1133459" cy="1182044"/>
        </a:xfrm>
        <a:prstGeom prst="rect">
          <a:avLst/>
        </a:prstGeom>
      </xdr:spPr>
    </xdr:pic>
    <xdr:clientData/>
  </xdr:twoCellAnchor>
  <xdr:twoCellAnchor editAs="oneCell">
    <xdr:from>
      <xdr:col>0</xdr:col>
      <xdr:colOff>76620</xdr:colOff>
      <xdr:row>36</xdr:row>
      <xdr:rowOff>24736</xdr:rowOff>
    </xdr:from>
    <xdr:to>
      <xdr:col>2</xdr:col>
      <xdr:colOff>7620</xdr:colOff>
      <xdr:row>40</xdr:row>
      <xdr:rowOff>219867</xdr:rowOff>
    </xdr:to>
    <xdr:pic>
      <xdr:nvPicPr>
        <xdr:cNvPr id="26" name="Slika 25">
          <a:extLst>
            <a:ext uri="{FF2B5EF4-FFF2-40B4-BE49-F238E27FC236}">
              <a16:creationId xmlns:a16="http://schemas.microsoft.com/office/drawing/2014/main" id="{370428FE-A89F-4902-A753-5826DC1D7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20" y="9387811"/>
          <a:ext cx="1283550" cy="1185731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51</xdr:row>
      <xdr:rowOff>28499</xdr:rowOff>
    </xdr:from>
    <xdr:to>
      <xdr:col>1</xdr:col>
      <xdr:colOff>106680</xdr:colOff>
      <xdr:row>55</xdr:row>
      <xdr:rowOff>236352</xdr:rowOff>
    </xdr:to>
    <xdr:pic>
      <xdr:nvPicPr>
        <xdr:cNvPr id="27" name="Slika 26">
          <a:extLst>
            <a:ext uri="{FF2B5EF4-FFF2-40B4-BE49-F238E27FC236}">
              <a16:creationId xmlns:a16="http://schemas.microsoft.com/office/drawing/2014/main" id="{FD6A77CD-EFBD-4A48-A8D1-6458D337D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" y="13106324"/>
          <a:ext cx="1061085" cy="1198453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62</xdr:row>
      <xdr:rowOff>38100</xdr:rowOff>
    </xdr:from>
    <xdr:to>
      <xdr:col>1</xdr:col>
      <xdr:colOff>60960</xdr:colOff>
      <xdr:row>66</xdr:row>
      <xdr:rowOff>245568</xdr:rowOff>
    </xdr:to>
    <xdr:pic>
      <xdr:nvPicPr>
        <xdr:cNvPr id="28" name="Slika 27">
          <a:extLst>
            <a:ext uri="{FF2B5EF4-FFF2-40B4-BE49-F238E27FC236}">
              <a16:creationId xmlns:a16="http://schemas.microsoft.com/office/drawing/2014/main" id="{B412FB76-97E6-418A-9DB1-754A1BFCB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15840075"/>
          <a:ext cx="1106805" cy="1198068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78</xdr:row>
      <xdr:rowOff>38100</xdr:rowOff>
    </xdr:from>
    <xdr:to>
      <xdr:col>1</xdr:col>
      <xdr:colOff>60960</xdr:colOff>
      <xdr:row>82</xdr:row>
      <xdr:rowOff>237272</xdr:rowOff>
    </xdr:to>
    <xdr:pic>
      <xdr:nvPicPr>
        <xdr:cNvPr id="29" name="Slika 28">
          <a:extLst>
            <a:ext uri="{FF2B5EF4-FFF2-40B4-BE49-F238E27FC236}">
              <a16:creationId xmlns:a16="http://schemas.microsoft.com/office/drawing/2014/main" id="{A23272D9-BEF0-453F-B39B-20716CFF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" y="19802475"/>
          <a:ext cx="1038225" cy="1189772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93</xdr:row>
      <xdr:rowOff>30480</xdr:rowOff>
    </xdr:from>
    <xdr:to>
      <xdr:col>1</xdr:col>
      <xdr:colOff>126553</xdr:colOff>
      <xdr:row>97</xdr:row>
      <xdr:rowOff>236220</xdr:rowOff>
    </xdr:to>
    <xdr:pic>
      <xdr:nvPicPr>
        <xdr:cNvPr id="30" name="Slika 29">
          <a:extLst>
            <a:ext uri="{FF2B5EF4-FFF2-40B4-BE49-F238E27FC236}">
              <a16:creationId xmlns:a16="http://schemas.microsoft.com/office/drawing/2014/main" id="{7961AA2B-2F47-4912-AE67-3C698E2C1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3509605"/>
          <a:ext cx="1126678" cy="1196340"/>
        </a:xfrm>
        <a:prstGeom prst="rect">
          <a:avLst/>
        </a:prstGeom>
      </xdr:spPr>
    </xdr:pic>
    <xdr:clientData/>
  </xdr:twoCellAnchor>
  <xdr:twoCellAnchor editAs="oneCell">
    <xdr:from>
      <xdr:col>0</xdr:col>
      <xdr:colOff>160020</xdr:colOff>
      <xdr:row>104</xdr:row>
      <xdr:rowOff>53340</xdr:rowOff>
    </xdr:from>
    <xdr:to>
      <xdr:col>2</xdr:col>
      <xdr:colOff>15240</xdr:colOff>
      <xdr:row>108</xdr:row>
      <xdr:rowOff>244661</xdr:rowOff>
    </xdr:to>
    <xdr:pic>
      <xdr:nvPicPr>
        <xdr:cNvPr id="31" name="Slika 30">
          <a:extLst>
            <a:ext uri="{FF2B5EF4-FFF2-40B4-BE49-F238E27FC236}">
              <a16:creationId xmlns:a16="http://schemas.microsoft.com/office/drawing/2014/main" id="{F95CC7F3-BB58-4A70-8E35-3B6BB6095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26256615"/>
          <a:ext cx="1207770" cy="118192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109</xdr:row>
      <xdr:rowOff>7620</xdr:rowOff>
    </xdr:from>
    <xdr:to>
      <xdr:col>1</xdr:col>
      <xdr:colOff>53340</xdr:colOff>
      <xdr:row>113</xdr:row>
      <xdr:rowOff>131585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0B672084-0C5A-4391-8EAF-E1FC75AFB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7449145"/>
          <a:ext cx="1053465" cy="1114565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114</xdr:row>
      <xdr:rowOff>31997</xdr:rowOff>
    </xdr:from>
    <xdr:to>
      <xdr:col>1</xdr:col>
      <xdr:colOff>114300</xdr:colOff>
      <xdr:row>118</xdr:row>
      <xdr:rowOff>166631</xdr:rowOff>
    </xdr:to>
    <xdr:pic>
      <xdr:nvPicPr>
        <xdr:cNvPr id="33" name="Slika 32">
          <a:extLst>
            <a:ext uri="{FF2B5EF4-FFF2-40B4-BE49-F238E27FC236}">
              <a16:creationId xmlns:a16="http://schemas.microsoft.com/office/drawing/2014/main" id="{97F0EE68-C565-41BD-8373-1B073FC04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" y="28711772"/>
          <a:ext cx="1007745" cy="112523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125</xdr:row>
      <xdr:rowOff>22860</xdr:rowOff>
    </xdr:from>
    <xdr:to>
      <xdr:col>1</xdr:col>
      <xdr:colOff>83820</xdr:colOff>
      <xdr:row>129</xdr:row>
      <xdr:rowOff>208280</xdr:rowOff>
    </xdr:to>
    <xdr:pic>
      <xdr:nvPicPr>
        <xdr:cNvPr id="34" name="Slika 33">
          <a:extLst>
            <a:ext uri="{FF2B5EF4-FFF2-40B4-BE49-F238E27FC236}">
              <a16:creationId xmlns:a16="http://schemas.microsoft.com/office/drawing/2014/main" id="{070EA390-FA02-4065-B2AC-4EB7358AA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3903285"/>
          <a:ext cx="1083945" cy="1176020"/>
        </a:xfrm>
        <a:prstGeom prst="rect">
          <a:avLst/>
        </a:prstGeom>
      </xdr:spPr>
    </xdr:pic>
    <xdr:clientData/>
  </xdr:twoCellAnchor>
  <xdr:twoCellAnchor editAs="oneCell">
    <xdr:from>
      <xdr:col>0</xdr:col>
      <xdr:colOff>134760</xdr:colOff>
      <xdr:row>130</xdr:row>
      <xdr:rowOff>35700</xdr:rowOff>
    </xdr:from>
    <xdr:to>
      <xdr:col>1</xdr:col>
      <xdr:colOff>30480</xdr:colOff>
      <xdr:row>134</xdr:row>
      <xdr:rowOff>176007</xdr:rowOff>
    </xdr:to>
    <xdr:pic>
      <xdr:nvPicPr>
        <xdr:cNvPr id="35" name="Slika 34">
          <a:extLst>
            <a:ext uri="{FF2B5EF4-FFF2-40B4-BE49-F238E27FC236}">
              <a16:creationId xmlns:a16="http://schemas.microsoft.com/office/drawing/2014/main" id="{8BB77264-D554-4C47-912E-76BB89845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60" y="35154375"/>
          <a:ext cx="1048245" cy="1130907"/>
        </a:xfrm>
        <a:prstGeom prst="rect">
          <a:avLst/>
        </a:prstGeom>
      </xdr:spPr>
    </xdr:pic>
    <xdr:clientData/>
  </xdr:twoCellAnchor>
  <xdr:twoCellAnchor editAs="oneCell">
    <xdr:from>
      <xdr:col>0</xdr:col>
      <xdr:colOff>193320</xdr:colOff>
      <xdr:row>135</xdr:row>
      <xdr:rowOff>40920</xdr:rowOff>
    </xdr:from>
    <xdr:to>
      <xdr:col>1</xdr:col>
      <xdr:colOff>53340</xdr:colOff>
      <xdr:row>139</xdr:row>
      <xdr:rowOff>245553</xdr:rowOff>
    </xdr:to>
    <xdr:pic>
      <xdr:nvPicPr>
        <xdr:cNvPr id="36" name="Slika 35">
          <a:extLst>
            <a:ext uri="{FF2B5EF4-FFF2-40B4-BE49-F238E27FC236}">
              <a16:creationId xmlns:a16="http://schemas.microsoft.com/office/drawing/2014/main" id="{C93E1205-49CA-49DA-93AD-4CCA3A47F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20" y="36397845"/>
          <a:ext cx="1012545" cy="1195233"/>
        </a:xfrm>
        <a:prstGeom prst="rect">
          <a:avLst/>
        </a:prstGeom>
      </xdr:spPr>
    </xdr:pic>
    <xdr:clientData/>
  </xdr:twoCellAnchor>
  <xdr:twoCellAnchor editAs="oneCell">
    <xdr:from>
      <xdr:col>0</xdr:col>
      <xdr:colOff>190920</xdr:colOff>
      <xdr:row>140</xdr:row>
      <xdr:rowOff>23279</xdr:rowOff>
    </xdr:from>
    <xdr:to>
      <xdr:col>1</xdr:col>
      <xdr:colOff>114300</xdr:colOff>
      <xdr:row>144</xdr:row>
      <xdr:rowOff>218684</xdr:rowOff>
    </xdr:to>
    <xdr:pic>
      <xdr:nvPicPr>
        <xdr:cNvPr id="37" name="Slika 36">
          <a:extLst>
            <a:ext uri="{FF2B5EF4-FFF2-40B4-BE49-F238E27FC236}">
              <a16:creationId xmlns:a16="http://schemas.microsoft.com/office/drawing/2014/main" id="{1E5E5B69-295F-4A61-9C8F-FBD63EC28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920" y="37618454"/>
          <a:ext cx="1075905" cy="1186005"/>
        </a:xfrm>
        <a:prstGeom prst="rect">
          <a:avLst/>
        </a:prstGeom>
      </xdr:spPr>
    </xdr:pic>
    <xdr:clientData/>
  </xdr:twoCellAnchor>
  <xdr:twoCellAnchor editAs="oneCell">
    <xdr:from>
      <xdr:col>0</xdr:col>
      <xdr:colOff>173280</xdr:colOff>
      <xdr:row>145</xdr:row>
      <xdr:rowOff>28500</xdr:rowOff>
    </xdr:from>
    <xdr:to>
      <xdr:col>1</xdr:col>
      <xdr:colOff>160020</xdr:colOff>
      <xdr:row>149</xdr:row>
      <xdr:rowOff>233338</xdr:rowOff>
    </xdr:to>
    <xdr:pic>
      <xdr:nvPicPr>
        <xdr:cNvPr id="38" name="Slika 37">
          <a:extLst>
            <a:ext uri="{FF2B5EF4-FFF2-40B4-BE49-F238E27FC236}">
              <a16:creationId xmlns:a16="http://schemas.microsoft.com/office/drawing/2014/main" id="{BED6417D-20CD-441F-A437-C4910CAC3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280" y="38861925"/>
          <a:ext cx="1139265" cy="1195438"/>
        </a:xfrm>
        <a:prstGeom prst="rect">
          <a:avLst/>
        </a:prstGeom>
      </xdr:spPr>
    </xdr:pic>
    <xdr:clientData/>
  </xdr:twoCellAnchor>
  <xdr:twoCellAnchor editAs="oneCell">
    <xdr:from>
      <xdr:col>0</xdr:col>
      <xdr:colOff>208980</xdr:colOff>
      <xdr:row>161</xdr:row>
      <xdr:rowOff>29340</xdr:rowOff>
    </xdr:from>
    <xdr:to>
      <xdr:col>1</xdr:col>
      <xdr:colOff>76200</xdr:colOff>
      <xdr:row>165</xdr:row>
      <xdr:rowOff>231527</xdr:rowOff>
    </xdr:to>
    <xdr:pic>
      <xdr:nvPicPr>
        <xdr:cNvPr id="39" name="Slika 38">
          <a:extLst>
            <a:ext uri="{FF2B5EF4-FFF2-40B4-BE49-F238E27FC236}">
              <a16:creationId xmlns:a16="http://schemas.microsoft.com/office/drawing/2014/main" id="{7D075DAD-96C3-4F3D-87EA-5D0D8A773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80" y="44063415"/>
          <a:ext cx="1019745" cy="1192787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166</xdr:row>
      <xdr:rowOff>38100</xdr:rowOff>
    </xdr:from>
    <xdr:to>
      <xdr:col>1</xdr:col>
      <xdr:colOff>126124</xdr:colOff>
      <xdr:row>170</xdr:row>
      <xdr:rowOff>213772</xdr:rowOff>
    </xdr:to>
    <xdr:pic>
      <xdr:nvPicPr>
        <xdr:cNvPr id="40" name="Slika 39">
          <a:extLst>
            <a:ext uri="{FF2B5EF4-FFF2-40B4-BE49-F238E27FC236}">
              <a16:creationId xmlns:a16="http://schemas.microsoft.com/office/drawing/2014/main" id="{6F0641C5-8769-43FE-AAD1-5D3CA6191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45310425"/>
          <a:ext cx="1111009" cy="1166272"/>
        </a:xfrm>
        <a:prstGeom prst="rect">
          <a:avLst/>
        </a:prstGeom>
      </xdr:spPr>
    </xdr:pic>
    <xdr:clientData/>
  </xdr:twoCellAnchor>
  <xdr:twoCellAnchor editAs="oneCell">
    <xdr:from>
      <xdr:col>0</xdr:col>
      <xdr:colOff>167639</xdr:colOff>
      <xdr:row>178</xdr:row>
      <xdr:rowOff>59485</xdr:rowOff>
    </xdr:from>
    <xdr:to>
      <xdr:col>1</xdr:col>
      <xdr:colOff>68580</xdr:colOff>
      <xdr:row>182</xdr:row>
      <xdr:rowOff>213606</xdr:rowOff>
    </xdr:to>
    <xdr:pic>
      <xdr:nvPicPr>
        <xdr:cNvPr id="41" name="Slika 40">
          <a:extLst>
            <a:ext uri="{FF2B5EF4-FFF2-40B4-BE49-F238E27FC236}">
              <a16:creationId xmlns:a16="http://schemas.microsoft.com/office/drawing/2014/main" id="{482E897C-FF76-4897-9658-8FE1C0A51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39" y="48303610"/>
          <a:ext cx="1053466" cy="1144721"/>
        </a:xfrm>
        <a:prstGeom prst="rect">
          <a:avLst/>
        </a:prstGeom>
      </xdr:spPr>
    </xdr:pic>
    <xdr:clientData/>
  </xdr:twoCellAnchor>
  <xdr:twoCellAnchor editAs="oneCell">
    <xdr:from>
      <xdr:col>0</xdr:col>
      <xdr:colOff>256680</xdr:colOff>
      <xdr:row>183</xdr:row>
      <xdr:rowOff>53289</xdr:rowOff>
    </xdr:from>
    <xdr:to>
      <xdr:col>1</xdr:col>
      <xdr:colOff>99060</xdr:colOff>
      <xdr:row>187</xdr:row>
      <xdr:rowOff>220512</xdr:rowOff>
    </xdr:to>
    <xdr:pic>
      <xdr:nvPicPr>
        <xdr:cNvPr id="42" name="Slika 41">
          <a:extLst>
            <a:ext uri="{FF2B5EF4-FFF2-40B4-BE49-F238E27FC236}">
              <a16:creationId xmlns:a16="http://schemas.microsoft.com/office/drawing/2014/main" id="{26591F41-2473-4D1D-991A-C1E9452A0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680" y="49535664"/>
          <a:ext cx="994905" cy="1157823"/>
        </a:xfrm>
        <a:prstGeom prst="rect">
          <a:avLst/>
        </a:prstGeom>
      </xdr:spPr>
    </xdr:pic>
    <xdr:clientData/>
  </xdr:twoCellAnchor>
  <xdr:twoCellAnchor editAs="oneCell">
    <xdr:from>
      <xdr:col>0</xdr:col>
      <xdr:colOff>185700</xdr:colOff>
      <xdr:row>193</xdr:row>
      <xdr:rowOff>40920</xdr:rowOff>
    </xdr:from>
    <xdr:to>
      <xdr:col>1</xdr:col>
      <xdr:colOff>60960</xdr:colOff>
      <xdr:row>197</xdr:row>
      <xdr:rowOff>175213</xdr:rowOff>
    </xdr:to>
    <xdr:pic>
      <xdr:nvPicPr>
        <xdr:cNvPr id="43" name="Slika 42">
          <a:extLst>
            <a:ext uri="{FF2B5EF4-FFF2-40B4-BE49-F238E27FC236}">
              <a16:creationId xmlns:a16="http://schemas.microsoft.com/office/drawing/2014/main" id="{C6D8BC7F-1AAE-4004-BCA2-2EE7D2053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00" y="51999795"/>
          <a:ext cx="1027785" cy="112489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67</xdr:row>
      <xdr:rowOff>53340</xdr:rowOff>
    </xdr:from>
    <xdr:to>
      <xdr:col>1</xdr:col>
      <xdr:colOff>96894</xdr:colOff>
      <xdr:row>71</xdr:row>
      <xdr:rowOff>220980</xdr:rowOff>
    </xdr:to>
    <xdr:pic>
      <xdr:nvPicPr>
        <xdr:cNvPr id="44" name="Slika 43">
          <a:extLst>
            <a:ext uri="{FF2B5EF4-FFF2-40B4-BE49-F238E27FC236}">
              <a16:creationId xmlns:a16="http://schemas.microsoft.com/office/drawing/2014/main" id="{D97DCDB5-5978-4CE5-A98B-47943B237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7093565"/>
          <a:ext cx="1097019" cy="115824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175261</xdr:colOff>
      <xdr:row>214</xdr:row>
      <xdr:rowOff>60960</xdr:rowOff>
    </xdr:from>
    <xdr:to>
      <xdr:col>1</xdr:col>
      <xdr:colOff>137160</xdr:colOff>
      <xdr:row>218</xdr:row>
      <xdr:rowOff>188037</xdr:rowOff>
    </xdr:to>
    <xdr:pic>
      <xdr:nvPicPr>
        <xdr:cNvPr id="45" name="Slika 44">
          <a:extLst>
            <a:ext uri="{FF2B5EF4-FFF2-40B4-BE49-F238E27FC236}">
              <a16:creationId xmlns:a16="http://schemas.microsoft.com/office/drawing/2014/main" id="{4E1ECC22-27FB-4A9A-B54D-B15BC1B10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1" y="57220485"/>
          <a:ext cx="1114424" cy="1117677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175261</xdr:colOff>
      <xdr:row>229</xdr:row>
      <xdr:rowOff>76200</xdr:rowOff>
    </xdr:from>
    <xdr:to>
      <xdr:col>1</xdr:col>
      <xdr:colOff>129541</xdr:colOff>
      <xdr:row>233</xdr:row>
      <xdr:rowOff>237680</xdr:rowOff>
    </xdr:to>
    <xdr:pic>
      <xdr:nvPicPr>
        <xdr:cNvPr id="46" name="Slika 45">
          <a:extLst>
            <a:ext uri="{FF2B5EF4-FFF2-40B4-BE49-F238E27FC236}">
              <a16:creationId xmlns:a16="http://schemas.microsoft.com/office/drawing/2014/main" id="{CC71A5AF-8733-4BC4-A4D5-CD23AB61F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1" y="60950475"/>
          <a:ext cx="1106805" cy="115208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244</xdr:row>
      <xdr:rowOff>15240</xdr:rowOff>
    </xdr:from>
    <xdr:to>
      <xdr:col>1</xdr:col>
      <xdr:colOff>0</xdr:colOff>
      <xdr:row>248</xdr:row>
      <xdr:rowOff>139159</xdr:rowOff>
    </xdr:to>
    <xdr:pic>
      <xdr:nvPicPr>
        <xdr:cNvPr id="47" name="Slika 46">
          <a:extLst>
            <a:ext uri="{FF2B5EF4-FFF2-40B4-BE49-F238E27FC236}">
              <a16:creationId xmlns:a16="http://schemas.microsoft.com/office/drawing/2014/main" id="{A9492EC6-D536-4617-AD5D-8CFF7031E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5260" y="64604265"/>
          <a:ext cx="977265" cy="1114519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213361</xdr:colOff>
      <xdr:row>239</xdr:row>
      <xdr:rowOff>68581</xdr:rowOff>
    </xdr:from>
    <xdr:to>
      <xdr:col>1</xdr:col>
      <xdr:colOff>15241</xdr:colOff>
      <xdr:row>243</xdr:row>
      <xdr:rowOff>128043</xdr:rowOff>
    </xdr:to>
    <xdr:pic>
      <xdr:nvPicPr>
        <xdr:cNvPr id="48" name="Slika 47">
          <a:extLst>
            <a:ext uri="{FF2B5EF4-FFF2-40B4-BE49-F238E27FC236}">
              <a16:creationId xmlns:a16="http://schemas.microsoft.com/office/drawing/2014/main" id="{C2681DBF-0F3C-435B-996D-6B81F21D4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13361" y="63419356"/>
          <a:ext cx="954405" cy="1050062"/>
        </a:xfrm>
        <a:prstGeom prst="rect">
          <a:avLst/>
        </a:prstGeom>
      </xdr:spPr>
    </xdr:pic>
    <xdr:clientData/>
  </xdr:twoCellAnchor>
  <xdr:twoCellAnchor editAs="oneCell">
    <xdr:from>
      <xdr:col>0</xdr:col>
      <xdr:colOff>160020</xdr:colOff>
      <xdr:row>234</xdr:row>
      <xdr:rowOff>39938</xdr:rowOff>
    </xdr:from>
    <xdr:to>
      <xdr:col>1</xdr:col>
      <xdr:colOff>121920</xdr:colOff>
      <xdr:row>238</xdr:row>
      <xdr:rowOff>129540</xdr:rowOff>
    </xdr:to>
    <xdr:pic>
      <xdr:nvPicPr>
        <xdr:cNvPr id="49" name="Slika 48">
          <a:extLst>
            <a:ext uri="{FF2B5EF4-FFF2-40B4-BE49-F238E27FC236}">
              <a16:creationId xmlns:a16="http://schemas.microsoft.com/office/drawing/2014/main" id="{8C5959BF-6253-476F-A1FF-B8BF0DD86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60020" y="62152463"/>
          <a:ext cx="1114425" cy="1080202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209</xdr:row>
      <xdr:rowOff>55564</xdr:rowOff>
    </xdr:from>
    <xdr:to>
      <xdr:col>0</xdr:col>
      <xdr:colOff>1143000</xdr:colOff>
      <xdr:row>213</xdr:row>
      <xdr:rowOff>196698</xdr:rowOff>
    </xdr:to>
    <xdr:pic>
      <xdr:nvPicPr>
        <xdr:cNvPr id="50" name="Slika 49">
          <a:extLst>
            <a:ext uri="{FF2B5EF4-FFF2-40B4-BE49-F238E27FC236}">
              <a16:creationId xmlns:a16="http://schemas.microsoft.com/office/drawing/2014/main" id="{B8D96D2D-AE8F-42BB-95A7-CD8B3D0D1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9375" y="55976839"/>
          <a:ext cx="1063625" cy="1131734"/>
        </a:xfrm>
        <a:prstGeom prst="rect">
          <a:avLst/>
        </a:prstGeom>
      </xdr:spPr>
    </xdr:pic>
    <xdr:clientData/>
  </xdr:twoCellAnchor>
  <xdr:twoCellAnchor editAs="oneCell">
    <xdr:from>
      <xdr:col>0</xdr:col>
      <xdr:colOff>39687</xdr:colOff>
      <xdr:row>219</xdr:row>
      <xdr:rowOff>31748</xdr:rowOff>
    </xdr:from>
    <xdr:to>
      <xdr:col>1</xdr:col>
      <xdr:colOff>119062</xdr:colOff>
      <xdr:row>223</xdr:row>
      <xdr:rowOff>167817</xdr:rowOff>
    </xdr:to>
    <xdr:pic>
      <xdr:nvPicPr>
        <xdr:cNvPr id="51" name="Slika 50">
          <a:extLst>
            <a:ext uri="{FF2B5EF4-FFF2-40B4-BE49-F238E27FC236}">
              <a16:creationId xmlns:a16="http://schemas.microsoft.com/office/drawing/2014/main" id="{FE93DFC4-B738-4843-9C1B-AE5E34813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9687" y="58429523"/>
          <a:ext cx="1231900" cy="112666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224</xdr:row>
      <xdr:rowOff>47626</xdr:rowOff>
    </xdr:from>
    <xdr:to>
      <xdr:col>1</xdr:col>
      <xdr:colOff>119063</xdr:colOff>
      <xdr:row>228</xdr:row>
      <xdr:rowOff>209294</xdr:rowOff>
    </xdr:to>
    <xdr:pic>
      <xdr:nvPicPr>
        <xdr:cNvPr id="52" name="Slika 51">
          <a:extLst>
            <a:ext uri="{FF2B5EF4-FFF2-40B4-BE49-F238E27FC236}">
              <a16:creationId xmlns:a16="http://schemas.microsoft.com/office/drawing/2014/main" id="{281B0D29-60A4-4DE0-A1C6-B16BD851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1438" y="59683651"/>
          <a:ext cx="1200150" cy="1152268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157163</xdr:colOff>
      <xdr:row>249</xdr:row>
      <xdr:rowOff>36946</xdr:rowOff>
    </xdr:from>
    <xdr:to>
      <xdr:col>1</xdr:col>
      <xdr:colOff>125413</xdr:colOff>
      <xdr:row>253</xdr:row>
      <xdr:rowOff>183446</xdr:rowOff>
    </xdr:to>
    <xdr:pic>
      <xdr:nvPicPr>
        <xdr:cNvPr id="53" name="Slika 52">
          <a:extLst>
            <a:ext uri="{FF2B5EF4-FFF2-40B4-BE49-F238E27FC236}">
              <a16:creationId xmlns:a16="http://schemas.microsoft.com/office/drawing/2014/main" id="{8E7AEEE1-869F-46FF-8308-EEC1CE67A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7163" y="63023173"/>
          <a:ext cx="1119909" cy="1150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86591</xdr:rowOff>
    </xdr:from>
    <xdr:to>
      <xdr:col>2</xdr:col>
      <xdr:colOff>107423</xdr:colOff>
      <xdr:row>299</xdr:row>
      <xdr:rowOff>186170</xdr:rowOff>
    </xdr:to>
    <xdr:pic>
      <xdr:nvPicPr>
        <xdr:cNvPr id="56" name="Slika 55">
          <a:extLst>
            <a:ext uri="{FF2B5EF4-FFF2-40B4-BE49-F238E27FC236}">
              <a16:creationId xmlns:a16="http://schemas.microsoft.com/office/drawing/2014/main" id="{6C8E0387-423B-455D-9A48-A9D8694DD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74346955"/>
          <a:ext cx="1458241" cy="1069397"/>
        </a:xfrm>
        <a:prstGeom prst="rect">
          <a:avLst/>
        </a:prstGeom>
      </xdr:spPr>
    </xdr:pic>
    <xdr:clientData/>
  </xdr:twoCellAnchor>
  <xdr:twoCellAnchor editAs="oneCell">
    <xdr:from>
      <xdr:col>0</xdr:col>
      <xdr:colOff>57366</xdr:colOff>
      <xdr:row>280</xdr:row>
      <xdr:rowOff>50440</xdr:rowOff>
    </xdr:from>
    <xdr:to>
      <xdr:col>1</xdr:col>
      <xdr:colOff>162141</xdr:colOff>
      <xdr:row>285</xdr:row>
      <xdr:rowOff>3944</xdr:rowOff>
    </xdr:to>
    <xdr:pic>
      <xdr:nvPicPr>
        <xdr:cNvPr id="58" name="Slika 57">
          <a:extLst>
            <a:ext uri="{FF2B5EF4-FFF2-40B4-BE49-F238E27FC236}">
              <a16:creationId xmlns:a16="http://schemas.microsoft.com/office/drawing/2014/main" id="{686A4E27-B086-49C7-A6F1-546E80124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7366" y="70648008"/>
          <a:ext cx="1256434" cy="1174435"/>
        </a:xfrm>
        <a:prstGeom prst="rect">
          <a:avLst/>
        </a:prstGeom>
      </xdr:spPr>
    </xdr:pic>
    <xdr:clientData/>
  </xdr:twoCellAnchor>
  <xdr:twoCellAnchor editAs="oneCell">
    <xdr:from>
      <xdr:col>0</xdr:col>
      <xdr:colOff>97632</xdr:colOff>
      <xdr:row>290</xdr:row>
      <xdr:rowOff>109538</xdr:rowOff>
    </xdr:from>
    <xdr:to>
      <xdr:col>2</xdr:col>
      <xdr:colOff>23858</xdr:colOff>
      <xdr:row>294</xdr:row>
      <xdr:rowOff>119063</xdr:rowOff>
    </xdr:to>
    <xdr:pic>
      <xdr:nvPicPr>
        <xdr:cNvPr id="59" name="Slika 58">
          <a:extLst>
            <a:ext uri="{FF2B5EF4-FFF2-40B4-BE49-F238E27FC236}">
              <a16:creationId xmlns:a16="http://schemas.microsoft.com/office/drawing/2014/main" id="{9EA31A6B-0E64-45C6-925A-59360614C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7632" y="72737663"/>
          <a:ext cx="1283539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260</xdr:row>
      <xdr:rowOff>47624</xdr:rowOff>
    </xdr:from>
    <xdr:to>
      <xdr:col>2</xdr:col>
      <xdr:colOff>72910</xdr:colOff>
      <xdr:row>264</xdr:row>
      <xdr:rowOff>209549</xdr:rowOff>
    </xdr:to>
    <xdr:pic>
      <xdr:nvPicPr>
        <xdr:cNvPr id="60" name="Slika 59">
          <a:extLst>
            <a:ext uri="{FF2B5EF4-FFF2-40B4-BE49-F238E27FC236}">
              <a16:creationId xmlns:a16="http://schemas.microsoft.com/office/drawing/2014/main" id="{A226C5C9-05AC-4080-8750-B4CA2791A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7625" y="65460562"/>
          <a:ext cx="1382598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255</xdr:row>
      <xdr:rowOff>11906</xdr:rowOff>
    </xdr:from>
    <xdr:to>
      <xdr:col>2</xdr:col>
      <xdr:colOff>11906</xdr:colOff>
      <xdr:row>259</xdr:row>
      <xdr:rowOff>176482</xdr:rowOff>
    </xdr:to>
    <xdr:pic>
      <xdr:nvPicPr>
        <xdr:cNvPr id="61" name="Slika 60">
          <a:extLst>
            <a:ext uri="{FF2B5EF4-FFF2-40B4-BE49-F238E27FC236}">
              <a16:creationId xmlns:a16="http://schemas.microsoft.com/office/drawing/2014/main" id="{D1FB233D-A0AC-4FCF-96EE-CBD8290A3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3344" y="64222312"/>
          <a:ext cx="1285875" cy="111707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265</xdr:row>
      <xdr:rowOff>83345</xdr:rowOff>
    </xdr:from>
    <xdr:to>
      <xdr:col>2</xdr:col>
      <xdr:colOff>105359</xdr:colOff>
      <xdr:row>269</xdr:row>
      <xdr:rowOff>83345</xdr:rowOff>
    </xdr:to>
    <xdr:pic>
      <xdr:nvPicPr>
        <xdr:cNvPr id="62" name="Slika 61">
          <a:extLst>
            <a:ext uri="{FF2B5EF4-FFF2-40B4-BE49-F238E27FC236}">
              <a16:creationId xmlns:a16="http://schemas.microsoft.com/office/drawing/2014/main" id="{BD0A226D-6D59-48C1-B6A2-0D7953E94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" y="66698814"/>
          <a:ext cx="1462671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275</xdr:row>
      <xdr:rowOff>175981</xdr:rowOff>
    </xdr:from>
    <xdr:to>
      <xdr:col>1</xdr:col>
      <xdr:colOff>181842</xdr:colOff>
      <xdr:row>278</xdr:row>
      <xdr:rowOff>226707</xdr:rowOff>
    </xdr:to>
    <xdr:pic>
      <xdr:nvPicPr>
        <xdr:cNvPr id="63" name="Slika 62">
          <a:extLst>
            <a:ext uri="{FF2B5EF4-FFF2-40B4-BE49-F238E27FC236}">
              <a16:creationId xmlns:a16="http://schemas.microsoft.com/office/drawing/2014/main" id="{BAE5A1AB-6DA8-4C22-8DB4-33D5F146F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" y="69552617"/>
          <a:ext cx="1333500" cy="7933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77931</xdr:rowOff>
    </xdr:from>
    <xdr:to>
      <xdr:col>2</xdr:col>
      <xdr:colOff>68142</xdr:colOff>
      <xdr:row>274</xdr:row>
      <xdr:rowOff>182212</xdr:rowOff>
    </xdr:to>
    <xdr:pic>
      <xdr:nvPicPr>
        <xdr:cNvPr id="64" name="Slika 63">
          <a:extLst>
            <a:ext uri="{FF2B5EF4-FFF2-40B4-BE49-F238E27FC236}">
              <a16:creationId xmlns:a16="http://schemas.microsoft.com/office/drawing/2014/main" id="{F41379E0-BCE2-468C-B12D-40E763F27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68233636"/>
          <a:ext cx="1418960" cy="10740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190501</xdr:rowOff>
    </xdr:from>
    <xdr:to>
      <xdr:col>2</xdr:col>
      <xdr:colOff>65218</xdr:colOff>
      <xdr:row>289</xdr:row>
      <xdr:rowOff>107155</xdr:rowOff>
    </xdr:to>
    <xdr:pic>
      <xdr:nvPicPr>
        <xdr:cNvPr id="65" name="Slika 64">
          <a:extLst>
            <a:ext uri="{FF2B5EF4-FFF2-40B4-BE49-F238E27FC236}">
              <a16:creationId xmlns:a16="http://schemas.microsoft.com/office/drawing/2014/main" id="{17EE64DC-67D9-4E74-83F4-708E23896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71616095"/>
          <a:ext cx="1422531" cy="86915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301</xdr:row>
      <xdr:rowOff>8661</xdr:rowOff>
    </xdr:from>
    <xdr:to>
      <xdr:col>1</xdr:col>
      <xdr:colOff>164524</xdr:colOff>
      <xdr:row>305</xdr:row>
      <xdr:rowOff>69342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D6442C08-8B15-4F1F-AE6F-16C1EF3F9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" y="75732411"/>
          <a:ext cx="1316182" cy="1030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69271</xdr:rowOff>
    </xdr:from>
    <xdr:to>
      <xdr:col>2</xdr:col>
      <xdr:colOff>142472</xdr:colOff>
      <xdr:row>310</xdr:row>
      <xdr:rowOff>164522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4E8B5F76-7C03-480F-8145-03B892ABE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77013953"/>
          <a:ext cx="1493290" cy="10650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77932</xdr:rowOff>
    </xdr:from>
    <xdr:to>
      <xdr:col>2</xdr:col>
      <xdr:colOff>129887</xdr:colOff>
      <xdr:row>315</xdr:row>
      <xdr:rowOff>202669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5A4C4B06-76DA-4A64-BFBD-53F24D425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78243546"/>
          <a:ext cx="1480705" cy="1094555"/>
        </a:xfrm>
        <a:prstGeom prst="rect">
          <a:avLst/>
        </a:prstGeom>
      </xdr:spPr>
    </xdr:pic>
    <xdr:clientData/>
  </xdr:twoCellAnchor>
  <xdr:twoCellAnchor editAs="oneCell">
    <xdr:from>
      <xdr:col>0</xdr:col>
      <xdr:colOff>86592</xdr:colOff>
      <xdr:row>316</xdr:row>
      <xdr:rowOff>60614</xdr:rowOff>
    </xdr:from>
    <xdr:to>
      <xdr:col>1</xdr:col>
      <xdr:colOff>77933</xdr:colOff>
      <xdr:row>321</xdr:row>
      <xdr:rowOff>1795</xdr:rowOff>
    </xdr:to>
    <xdr:pic>
      <xdr:nvPicPr>
        <xdr:cNvPr id="54" name="Slika 53">
          <a:extLst>
            <a:ext uri="{FF2B5EF4-FFF2-40B4-BE49-F238E27FC236}">
              <a16:creationId xmlns:a16="http://schemas.microsoft.com/office/drawing/2014/main" id="{89C6E952-8F0D-4753-9346-AEFFC77BB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6592" y="79447159"/>
          <a:ext cx="1143000" cy="11465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8660</xdr:rowOff>
    </xdr:from>
    <xdr:to>
      <xdr:col>1</xdr:col>
      <xdr:colOff>147205</xdr:colOff>
      <xdr:row>326</xdr:row>
      <xdr:rowOff>2098</xdr:rowOff>
    </xdr:to>
    <xdr:pic>
      <xdr:nvPicPr>
        <xdr:cNvPr id="55" name="Slika 54">
          <a:extLst>
            <a:ext uri="{FF2B5EF4-FFF2-40B4-BE49-F238E27FC236}">
              <a16:creationId xmlns:a16="http://schemas.microsoft.com/office/drawing/2014/main" id="{C5AF7431-65A8-4F8F-BD5F-75772984E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80616137"/>
          <a:ext cx="1298864" cy="12064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25978</xdr:rowOff>
    </xdr:from>
    <xdr:to>
      <xdr:col>2</xdr:col>
      <xdr:colOff>0</xdr:colOff>
      <xdr:row>330</xdr:row>
      <xdr:rowOff>186650</xdr:rowOff>
    </xdr:to>
    <xdr:pic>
      <xdr:nvPicPr>
        <xdr:cNvPr id="57" name="Slika 56">
          <a:extLst>
            <a:ext uri="{FF2B5EF4-FFF2-40B4-BE49-F238E27FC236}">
              <a16:creationId xmlns:a16="http://schemas.microsoft.com/office/drawing/2014/main" id="{40BC8A2C-C8EF-498C-B925-C0E634B9B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81854387"/>
          <a:ext cx="1350818" cy="11304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120014</xdr:rowOff>
    </xdr:from>
    <xdr:to>
      <xdr:col>2</xdr:col>
      <xdr:colOff>365760</xdr:colOff>
      <xdr:row>5</xdr:row>
      <xdr:rowOff>22860</xdr:rowOff>
    </xdr:to>
    <xdr:pic>
      <xdr:nvPicPr>
        <xdr:cNvPr id="2" name="Slika 1" descr="E:\LOGO MODR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20014"/>
          <a:ext cx="2186940" cy="89344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orpho.si/volumes/179-8719-ledges.html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www.morpho.si/volumes/181-8884-centauri-v031.html" TargetMode="External"/><Relationship Id="rId1" Type="http://schemas.openxmlformats.org/officeDocument/2006/relationships/hyperlink" Target="https://www.morpho.si/volumes/175-8207-ridges-v044.html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orpho.si/holds/170-7681-dense-01-h045.html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morpho.si/holds/171-7695-dense-01-h045.html" TargetMode="External"/><Relationship Id="rId1" Type="http://schemas.openxmlformats.org/officeDocument/2006/relationships/hyperlink" Target="https://www.morpho.si/holds/172-7709-dense-01-h045.html" TargetMode="External"/><Relationship Id="rId6" Type="http://schemas.openxmlformats.org/officeDocument/2006/relationships/hyperlink" Target="https://www.morpho.si/holds/167-7627-dense-01-h045.html" TargetMode="External"/><Relationship Id="rId5" Type="http://schemas.openxmlformats.org/officeDocument/2006/relationships/hyperlink" Target="https://www.morpho.si/holds/168-7642-dense-01-h045.html" TargetMode="External"/><Relationship Id="rId4" Type="http://schemas.openxmlformats.org/officeDocument/2006/relationships/hyperlink" Target="https://www.morpho.si/holds/169-7667-dense-01-h045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morpho.si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57"/>
  <sheetViews>
    <sheetView workbookViewId="0">
      <pane xSplit="5" ySplit="4" topLeftCell="H5" activePane="bottomRight" state="frozen"/>
      <selection pane="topRight" activeCell="F1" sqref="F1"/>
      <selection pane="bottomLeft" activeCell="A5" sqref="A5"/>
      <selection pane="bottomRight" activeCell="I6" sqref="I6:I10"/>
    </sheetView>
  </sheetViews>
  <sheetFormatPr defaultColWidth="9.109375" defaultRowHeight="14.4" x14ac:dyDescent="0.3"/>
  <cols>
    <col min="1" max="1" width="14.88671875" style="80" customWidth="1"/>
    <col min="2" max="2" width="5" style="80" customWidth="1"/>
    <col min="3" max="3" width="21" style="80" customWidth="1"/>
    <col min="4" max="4" width="14.109375" style="80" customWidth="1"/>
    <col min="5" max="5" width="15.44140625" style="80" customWidth="1"/>
    <col min="6" max="20" width="5.6640625" style="80" customWidth="1"/>
    <col min="21" max="22" width="9.109375" style="80"/>
    <col min="23" max="23" width="10.6640625" style="80" customWidth="1"/>
    <col min="24" max="24" width="12.44140625" style="80" customWidth="1"/>
    <col min="25" max="25" width="11.33203125" style="80" customWidth="1"/>
    <col min="26" max="16384" width="9.109375" style="80"/>
  </cols>
  <sheetData>
    <row r="1" spans="1:25" ht="19.350000000000001" customHeight="1" x14ac:dyDescent="0.3">
      <c r="A1" s="19" t="s">
        <v>188</v>
      </c>
      <c r="B1" s="19"/>
      <c r="C1" s="19"/>
      <c r="D1" s="19"/>
      <c r="E1" s="292" t="s">
        <v>0</v>
      </c>
      <c r="F1" s="293">
        <f>F6*D6+F11*D11+F16*D16+F21*D21+F26*D26+F27+F28+F29+F31*D31+F32+F33+F34+F35+F36*D36+F37+F38+F39+F40+F41+F42*D42+F43+F44+F45+F47+F50+F53+F56+F59*D59+F60+F61+F62+F63+F64+F65*D65+F66+F67+F68+F69+F70+F72*D72+F73+F74+F75+F76+F77+F78*D78+F79+F80+F81+F84*D84+F85+F86+F87+F90*D90+F91+F92+F95+F99+F104*D104+F108*D108+F109+F110+F111+F112+F113+F114*D114+F118+F123*D123+F127*D127+F131*D131+F135*D135+F140*D140+F141+F142+F143+F144+F145+F146*D146+F147+F148+F149+F151*D151+F152+F153+F154+F155+F156+F157+F158*D158+F159+F160+F161+F164*D164+F165+F166+F167+F169*D169+F170+F171+F172+F174*D174+F175+F176+F177+F179*D179+F180+F181+F184+F188+F192+F196+F200+F205*D205+F206+F207+F208+F209+F210+F211*D211+F212+F213+F214+F216*D216+F217+F218+F219+F220+F222*D222+F223+F224+F225+F226+F227+F228*D228+F229+F230+F231+F232+F233+F234*D234+F240*D240+F245*D245+F246+F247+F248+F249+F251*D251+F252+F253+F254+F255+F257*D257+F258+F259+F262*D262+F263+F264+F266*D266+F267+F268+F269+F270+F272*D272+F273+F274+F275+F276+F278*D278+F279+F280+F281+F282+F283+F284*D284+F285+F286+F287+F288+F289+F290*D290+F291+F292+F293+F295*D295+F296+F297+F298+F300*D300+F301+F302+F303+F304+F305+F306+F307*D307+F308+F309+F310+F311+F312+F313+F315*D315+F317+F318+F319+F320+F321+F322*D322+F324+F325+F326+F327+F328+F329*D329+F331+F332+F333+F334+F335+F336+F337*D337+F339+F340+F341+F342+F343+F344+F345*D345+F347+F348+F349+F350+F351*D351+F353+F354+F355+F356</f>
        <v>0</v>
      </c>
      <c r="G1" s="293">
        <f>G6*D6+G11*D11+G16*D16+G21*D21+G26*D26+G27+G28+G29+G31*D31+G32+G33+G34+G35+G36*D36+G37+G38+G39+G40+G41+G42*D42+G43+G44+G45+G47+G50+G53+G56+G59*D59+G60+G61+G62+G63+G64+G65*D65+G66+G67+G68+G69+G70+G72*D72+G73+G74+G75+G76+G77+G78*D78+G79+G80+G81+G84*D84+G85+G86+G87+G90*D90+G91+G92+G95+G99+G104*D104+G108*D108+G109+G110+G111+G112+G113+G114*D114+G118+G123*D123+G127*D127+G131*D131+G135*D135+G140*D140+G141+G142+G143+G144+G145+G146*D146+G147+G148+G149+G151*D151+G152+G153+G154+G155+G156+G157+G158*D158+G159+G160+G161+G164*D164+G165+G166+G167+G169*D169+G170+G171+G172+G174*D174+G175+G176+G177+G179*D179+G180+G181+G184+G188+G192+G196+G200+G205*D205+G206+G207+G208+G209+G210+G211*D211+G212+G213+G214+G216*D216+G217+G218+G219+G220+G222*D222+G223+G224+G225+G226+G227+G228*D228+G229+G230+G231+G232+G233+G234*D234+G240*D240+G245*D245+G246+G247+G248+G249+G251*D251+G252+G253+G254+G255+G257*D257+G258+G259+G262*D262+G263+G264+G266*D266+G267+G268+G269+G270+G272*D272+G273+G274+G275+G276+G278*D278+G279+G280+G281+G282+G283+G284*D284+G285+G286+G287+G288+G289+G290*D290+G291+G292+G293+G295*D295+G296+G297+G298+G300*D300+G301+G302+G303+G304+G305+G306+G307*D307+G308+G309+G310+G311+G312+G313+G315*D315+G317+G318+G319+G320+G321+G322*D322+G324+G325+G326+G327+G328+G329*D329+G331+G332+G333+G334+G335+G336+G337*D337+G339+G340+G341+G342+G343+G344+G345*D345+G347+G348+G349+G350+G351*D351+G353+G354+G355+G356</f>
        <v>0</v>
      </c>
      <c r="H1" s="293">
        <f>H6*D6+H11*D11+H16*D16+H21*D21+H26*D26+H27+H28+H29+H31*D31+H32+H33+H34+H35+H36*D36+H37+H38+H39+H40+H41+H42*D42+H43+H44+H45+H47+H50+H53+H56+H59*D59+H60+H61+H62+H63+H64+H65*D65+H66+H67+H68+H69+H70+H72*D72+H73+H74+H75+H76+H77+H78*D78+H79+H80+H81+H84*D84+H85+H86+H87+H90*D90+H91+H92+H95+H99+H104*D104+H108*D108+H109+H110+H111+H112+H113+H114*D114+H118+H123*D123+H127*D127+H131*D131+H135*D135+H140*D140+H141+H142+H143+H144+H145+H146*D146+H147+H148+H149+H151*D151+H152+H153+H154+H155+H156+H157+H158*D158+H159+H160+H161+H164*D164+H165+H166+H167+H169*D169+H170+H171+H172+H174*D174+H175+H176+H177+H179*D179+H180+H181+H184+H188+H192+H196+H200+H205*D205+H206+H207+H208+H209+H210+H211*D211+H212+H213+H214+H216*D216+H217+H218+H219+H220+H222*D222+H223+H224+H225+H226+H227+H228*D228+H229+H230+H231+H232+H233+H234*D234+H240+H245*D245+H246+H247+H248+H249+H250+H251*D251+H252+H253+H254+H255+H257*D257+H258+H259+H262*D262+H263+H264+H266*D266+H267+H268+H269+H270+H272*D272+H273+H274+H275+H276+H278*D278+H279+H280+H281+H282+H283+H284*D284+H285+H286+H287+H288+H289+H290*D290+H291+H292+H293+H295*D295+H296+H297+H298+H300*D300+H301+H302+H303+H304+H305+H306+H307*D307+H308+H309+H310+H311+H312+H313+H315*D315+H317+H318+H319+H320+H321+H322*D322+H324+H325+H326+H327+H328+H329*D329+H331+H332+H333+H334+H335+H336+H337*D337+H339+H340+H341+H342+H343+H344+H345*D345+H347+H348+H349+H350+H351*D351+H353+H354+H355+H356</f>
        <v>0</v>
      </c>
      <c r="I1" s="293">
        <f>I6*D6+I11*D11+I16*D16+I21*D21+I26*D26+I27+I28+I29+I31*D31+I32+I33+I34+I35+I36*D36+I37+I38+I39+I40+I41+I42*D42+I43+I44+I45+I47+I50+I53+I56+I59*D59+I60+I61+I62+I63+I64+I65*D65+I66+I67+I68+I69+I70+I72*D72+I73+I74+I75+I76+I77+I78*D78+I79+I80+I81+I84*D84+I85+I86+I87+I90*D90+I91+I92+I95+I99+I104*D104+I108*D108+I109+I110+I111+I112+I113+I114*D114+I118+I123*D123+I127*D127+I131*D131+I135*D135+I140*D140+I141+I142+I143+I144+I145+I146*D146+I147+I148+I149+I151*D151+I152+I153+I154+I155+I156+I157+I158*D158+I159+I160+I161+I164*D164+I165+I166+I167+I169*D169+I170+I171+I172+I174*D174+I175+I176+I177+I179*D179+I180+I181+I184+I188+I192+I196+I200+I205*D205+I206+I207+I208+I209+I210+I211*D211+I212+I213+I214+I216*D216+I217+I218+I219+I220+I222*D222+I223+I224+I225+I226+I227+I228*D228+I229+I230+I231+I232+I233+I234*D234+I240+I245*D245+I246+I247+I248+I249+I251*D251+I252+I253+I254+I255+I257*D257+I258+I259+I262*D262+I263+I264+I266*D266+I267+I268+I269+I270+I272*D272+I273+I274+I275+I276+I278*D278+I279+I280+I281+I282+I283+I284*D284+I285+I286+I287+I288+I289+I290*D290+I291+I292+I293+I295*D295+I296+I297+I298+I300*D300+I301+I302+I303+I304+I305+I306+I307*D307+I308+I309+I310+I311+I312+I313+I315*D315+I317+I318+I319+I320+I321+I322*D322+I324+I325+I326+I327+I328+I329*D329+I331+I332+I333+I334+I335+I336+I337*D337+I339+I340+I341+I342+I343+I344+I345*D345+I347+I348+I349+I350+I351*D351+I353+I354+I355+I356</f>
        <v>0</v>
      </c>
      <c r="J1" s="293">
        <f>J6*D6+J11*D11+J16*D16+J21*D21+J26*D26+J27+J28+J29+J31*D31+J32+J33+J34+J35+J36*D36+J37+J38+J39+J40+J41+J42*D42+J43+J44+J45+J47+J50+J53+J56+J59*D59+J60+J61+J62+J63+J64+J65*D65+J66+J67+J68+J69+J70+J72*D72+J73+J74+J75+J76+J77+J78*D78+J79+J80+J81+J84*D84+J85+J86+J87+J90*D90+J91+J92+J95+J99+J104*D104+J108*D108+J109+J110+J111+J112+J113+J114*D114+J118+J123*D123+J127*D127+J131*D131+J135*D135+J140*D140+J141+J142+J143+J144+J145+J146*D146+J147+J148+J149+J151*D151+J152+J153+J154+J155+J156+J157+J158*D158+J159+J160+J161+J164*D164+J165+J166+J167+J169*D169+J170+J171+J172+J174*D174+J175+J176+J177+J179*D179+J180+J181+J184+J188+J192+J196+J200+J205*D205+J206+J207+J208+J209+J210+J211*D211+J212+J213+J214+J216*D216+J217+J218+J219+J220+J222*D222+J223+J224+J225+J226+J227+J228*D228+J229+J230+J231+J232+J233+J234*D234+J240*D240+J245*D245+J246+J247+J248+J249+J251*D251+J252+J253+J254+J255+J257*D257+J258+J259+J262*D262+J263+J264+J266*D266+J267+J268+J269+J270+J272*D272+J273+J274+J275+J276+J278*D278+J279+J280+J281+J282+J283+J284*D284+J285+J286+J287+J288+J289+J290*D290+J291+J292+J293+J295*D295+J296+J297+J298+J300*D300+J301+J302+J303+J304+J305+J306+J307*D307+J308+J309+J310+J311+J312+J313+J315*D315+J317+J318+J319+J320+J321+J322*D322+J324+J325+J326+J327+J328+J329*D329+J331+J332+J333+J334+J335+J336+J337*D337+J339+J340+J341+J342+J343+J344+J345*D345+J347+J348+J349+J350+J351*D351+J353+J354+J355+J356</f>
        <v>0</v>
      </c>
      <c r="K1" s="293">
        <f>K6*D6+K11*D11+K16*D16+K21*D21+K26*D26+K27+K28+K29+K31*D31+K32+K33+K34+K35+K36*D36+K37+K38+K39+K40+K41+K42*D42+K43+K44+K45+K47+K50+K53+K56+K59*D59+K60+K61+K62+K63+K64+K65*D65+K66+K67+K68+K69+K70+K72*D72+K73+K74+K75+K76+K77+K78*D78+K79+K80+K81+K84*D84+K85+K86+K87+K90*D90+K91+K92+K95+K99+K104*D104+K108*D108+K109+K110+K111+K112+K113+K114*D114+K118+K123*D123+K127*D127+K131*D131+K135*D135+K140*D140+K141+K142+K143+K144+K145+K146*D146+K147+K148+K149+K151*D151+K152+K153+K154+K155+K156+K157+K158*D158+K159+K160+K161+K164*D164+K165+K166+K167+K169*D169+K170+K171+K172+K174*D174+K175+K176+K177+K179*D179+K180+K181+K184+K188+K192+K196+K200+K205*D205+K206+K207+K208+K209+K210+K211*D211+K212+K213+K214+K216*D216+K217+K218+K219+K220+K222*D222+K223+K224+K225+K226+K227+K228*D228+K229+K230+K231+K232+K233+K234*D234+K240*D240+K245*D245+K246+K247+K248+K249+K251*D251+K252+K253+K254+K255+K257*D257+K258+K259+K262*D262+K263+K264+K266*D266+K267+K268+K269+K270+K272*D272+K273+K274+K275+K276+K278*D278+K279+K280+K281+K282+K283+K284*D284+K285+K286+K287+K288+K289+K290*D290+K291+K292+K293+K295*D295+K296+K297+K298+K300*D300+K301+K302+K303+K304+K305+K306+K307*D307+K308+K309+K310+K311+K312+K313+K315*D315+K317+K318+K319+K320+K321+K322*D322+K324+K325+K326+K327+K328+K329*D329+K331+K332+K333+K334+K335+K336+K337*D337+K339+K340+K341+K342+K343+K344+K345*D345+K347+K348+K349+K350+K351*D351+K353+K354+K355+K356</f>
        <v>0</v>
      </c>
      <c r="L1" s="293">
        <f>L6*D6+L11*D11+L16*D16+L21*D21+L26*D26+L27+L28+L29+L31*D31+L32+L33+L34+L35+L36*D36+L37+L38+L39+L40+L41+L42*D42+L43+L44+L45+L47+L50+L53+L56+L59*D59+L60+L61+L62+L63+L64+L65*D65+L66+L67+L68+L69+L70+L72*D72+L73+L74+L75+L76+L77+L78*D78+L79+L80+L81+L84*D84+L85+L86+L87+L90*D90+L91+L92+L95+L99+L104*D104+L108*D108+L109+L110+L111+L112+L113+L114*D114+L118+L123*D123+L127*D127+L131*D131+L135*D135+L140*D140+L141+L142+L143+L144+L145+L146*D146+L147+L148+L149+L151*D151+L152+L153+L154+L155+L156+L157+L158*D158+L159+L160+L161+L164*D164+L165+L166+L167+L169*D169+L170+L171+L172+L174*D174+L175+L176+L177+L179*D179+L180+L181+L184+L188+L192+L196+L200+L205*D205+L206+L207+L208+L209+L210+L211*D211+L212+L213+L214+L215+L216*D216+L217+L218+L219+L220+L222*D222+L223+L224+L225+L226+L227+L228*D228+L229+L230+L231+L232+L233+L234*D234+L240*D240+L245*D245+L246+L247+L248+L249+L251*D251+L252+L253+L254+L255+L257*D257+L258+L259+L262*D262+L263+L264+L266*D266+L267+L268+L269+L270+L272*D272+L273+L274+L275+L276+L278*D278+L279+L280+L281+L282+L283+L284*D284+L285+L286+L287+L288+L289+L290*D290+L291+L292+L293+L295*D295+L296+L297+L298+L300*D300+L301+L302+L303+L304+L305+L306+L307*D307+L308+L309+L310+L311+L312+L313+L315*D315+L317+L318+L319+L320+L321+L322*D322+L324+L325+L326+L327+L328+L329*D329+L331+L332+L333+L334+L335+L336+L337*D337+L339+L340+L341+L342+L343+L344+L345*D345+L347+L348+L349+L350+L351*D351+L353+L354+L355+L356</f>
        <v>0</v>
      </c>
      <c r="M1" s="293">
        <f>M6*D6+M11*D11+M16*D16+M21*D21+M26*D26+M27+M28+M29+M31*D31+M32+M33+M34+M35+M36*D36+M37+M38+M39+M40+M41+M42*D42+M43+M44+M45+M47+M50+M53+M56+M59*D59+M60+M61+M62+M63+M64+M65*D65+M66+M67+M68+M69+M70+M72*D72+M73+M74+M75+M76+M77+M78*D78+M79+M80+M81+M84*D84+M85+M86+M87+M90*D90+M91+M92+M95+M99+M104*D104+M108*D108+M109+M110+M111+M112+M113+M114*D114+M118+M123*D123+M127*D127+M131*D131+M135*D135+M140*D140+M141+M142+M143+M144+M145+M146*D146+M147+M148+M149+M151*D151+M152+M153+M154+M155+M156+M157+M158*D158+M159+M160+M161+M164*D164+M165+M166+M167+M169*D169+M170+M171+M172+M174*D174+M175+M176+M177+M179*D179+M180+M181+M184+M188+M192+M196+M200+M205*D205+M206+M207+M208+M209+M210+M211*D211+M212+M213+M214+M216*D216+M217+M218+M219+M220+M222*D222+M223+M224+M225+M226+M227+M228*D228+M229+M230+M231+M232+M233+M234*D234+M240*D240+M245*D245+M246+M247+M248+M249+M251*D251+M252+M253+M254+M255+M257*D257+M258+M259+M262*D262+M263+M264+M266*D266+M267+M268+M269+M270+M272*D272+M273+M274+M275+M276+M278*D278+M279+M280+M281+M282+M283+M284*D284+M285+M286+M287+M288+M289+M290*D290+M291+M292+M293+M295*D295+M296+M297+M298+M300*D300+M301+M302+M303+M304+M305+M306+M307*D307+M308+M309+M310+M311+M312+M313+M315*D315+M317+M318+M319+M320+M321+M322*D322+M324+M325+M326+M327+M328+M329*D329+M331+M332+M333+M334+M335+M336+M337*D337+M339+M340+M341+M342+M343+M344+M345*D345+M347+M348+M349+M350+M351*D351+M353+M354+M355+M356</f>
        <v>0</v>
      </c>
      <c r="N1" s="293">
        <f>N6*D6+N11*D11+N16*D16+N21*D21+N26*D26+N27+N28+N29+N31*D31+N32+N33+N34+N35+N36*D36+N37+N38+N39+N40+N41+N42*D42+N43+N44+N45+N47+N50+N53+N56+N59*D59+N60+N61+N62+N63+N64+N65*D65+N66+N67+N68+N69+N70+N72*D72+N73+N74+N75+N76+N77+N78*D78+N79+N80+N81+N84*D84+N85+N86+N87+N90*D90+N91+N92+N95+N99+N104*D104+N108*D108+N109+N110+N111+N112+N113+N114*D114+N118+N123*D123+N127*D127+N131*D131+N135*D135+N140*D140+N141+N142+N143+N144+N145+N146*D146+N147+N148+N149+N151*D151+N152+N153+N154+N155+N156+N157+N158*D158+N159+N160+N161+N164*D164+N165+N166+N167+N169*D169+N170+N171+N172+N174*D174+N175+N176+N177+N179*D179+N180+N181+N184+N188+N192+N196+N200+N205*D205+N206+N207+N208+N209+N210+N211*D211+N212+N213+N214+N216*D216+N217+N218+N219+N220+N222*D222+N223+N224+N225+N226+N227+N228*D228+N229+N230+N231+N232+N233+N234*D234+N240*D240+N245*D245+N246+N247+N248+N249+N251*D251+N252+N253+N254+N255+N257*D257+N258+N259+N262*D262+N263+N264+N266*D266+N267+N268+N269+N270+N272*D272+N273+N274+N275+N276+N278*D278+N279+N280+N281+N282+N283+N284*D284+N285+N286+N287+N288+N289+N290*D290+N291+N292+N293+N295*D295+N296+N297+N298+N300*D300+N301+N302+N303+N304+N305+N306+N307*D307+N308+N309+N310+N311+N312+N313+N315*D315+N317+N318+N319+N320+N321+N322*D322+N324+N325+N326+N327+N328+N329*D329+N331+N332+N333+N334+N335+N336+N337*D337+N339+N340+N341+N342+N343+N344+N345*D345+N347+N348+N349+N350+N351*D351+N353+N354+N355+N356</f>
        <v>0</v>
      </c>
      <c r="O1" s="293">
        <f>O6*D6+O11*D11+O16*D16+O21*D21+O26*D26+O27+O28+O29+O31*D31+O32+O33+O34+O35+O36*D36+O37+O38+O39+O40+O41+O42*D42+O43+O44+O45+O47+O50+O53+O56+O59*D59+O60+O61+O62+O63+O64+O65*D65+O66+O67+O68+O69+O70+O72*D72+O73+O74+O75+O76+O77+O78*D78+O79+O80+O81+O84*D84+O85+O86+O87+O90*D90+O91+O92+O95+O99+O104*D104+O108*D108+O109+O110+O111+O112+O113+O114*D114+O118+O123*D123+O127*D127+O131*D131+O135*D135+O140*D140+O141+O142+O143+O144+O145+O146*D146+O147+O148+O149+O151*D151+O152+O153+O154+O155+O156+O157+O158*D158+O159+O160+O161+O164*D164+O165+O166+O167+O169*D169+O170+O171+O172+O174*D174+O175+O176+O177+O179*D179+O180+O181+O184+O188+O192+O196+O200+O205*D205+O206+O207+O208+O209+O210+O211*D211+O212+O213+O214+O216*D216+O217+O218+O219+O220+O222*D222+O223+O224+O225+O226+O227+O228*D228+O229+O230+O231+O232+O233+O234*D234+O240*D240+O245*D245+O246+O247+O248+O249+O251*D251+O252+O253+O254+O255+O257*D257+O258+O259+O262*D262+O263+O264+O266*D266+O267+O268+O269+O270+O272*D272+O273+O274+O275+O276+O278*D278+O279+O280+O281+O282+O283+O284*D284+O285+O286+O287+O288+O289+O290*D290+O291+O292+O293+O295*D295+O296+O297+O298+O300*D300+O301+O302+O303+O304+O305+O306+O307*D307+O308+O309+O310+O311+O312+O313+O315*D315+O317+O318+O319+O320+O321+O322*D322+O324+O325+O326+O327+O328+O329*D329+O331+O332+O333+O334+O335+O336+O337*D337+O339+O340+O341+O342+O343+O344+O345*D345+O347+O348+O349+O350+O351*D351+O353+O354+O355+O356</f>
        <v>0</v>
      </c>
      <c r="P1" s="293">
        <f>P6*D6+P11*D11+P16*D16+P21*D21+P26*D26+P27+P28+P29+P31*D31+P32+P33+P34+P35+P36*D36+P37+P38+P39+P40+P41+P42*D42+P43+P44+P45+P47+P50+P53+P56+P59*D59+P60+P61+P62+P63+P64+P65*D65+P66+P67+P68+P69+P70+P72*D72+P73+P74+P75+P76+P77+P78*D78+P79+P80+P81+P84*D84+P85+P86+P87+P90*D90+P91+P92+P95+P99+P104*D104+P108*D108+P109+P110+P111+P112+P113+P114*D114+P118+P123*D123+P127*D127+P131*D131+P135*D135+P140*D140+P141+P142+P143+P144+P145+P146*D146+P147+P148+P149+P151*D151+P152+P153+P154+P155+P156+P157+P158*D158+P159+P160+P161+P164*D164+P165+P166+P167+P169*D169+P170+P171+P172+P174*D174+P175+P176+P177+P179*D179+P180+P181+P184+P188+P192+P196+P200+P205*D205+P206+P207+P208+P209+P210+P211*D211+P212+P213+P214+P216*D216+P217+P218+P219+P220+P222*D222+P223+P224+P225+P226+P227+P228*D228+P229+P230+P231+P232+P233+P234*D234+P240*D240+P245*D245+P246+P247+P248+P249+P251*D251+P252+P253+P254+P255+P257*D257+P258+P259+P262*D262+P263+P264+P26+P266*D266+P267+P268+P269+P270+P272*D272+P273+P274+P275+P276+P278*D278+P279+P280+P281+P282+P283+P284*D284+P285+P286+P287+P288+P289+P290*D290+P291+P292+P293+P295*D295+P296+P297+P298+P300*D300+P301+P302+P303+P304+P305+P306+P307*D307+P308+P309+P310+P311+P312+P313+P315*D315+P317+P318+P319+P320+P321+P322*D322+P324+P325+P326+P327+P328+P329*D329+P331+P332+P333+P334+P335+P336+P337*D337+P339+P340+P341+P342+P343+P344+P345*D345+P347+P348+P349+P350+P351*D351+P353+P354+P355+P356</f>
        <v>0</v>
      </c>
      <c r="Q1" s="293">
        <f>Q6*D6+Q11*D11+Q16*D16+Q21*D21+Q26*D26+Q27+Q28+Q29+Q31*D31+Q32+Q33+Q34+Q35+Q36*D36+Q37+Q38+Q39+Q40+Q41+Q42*D42+Q43+Q44+Q45+Q47+Q50+Q53+Q56+Q59*D59+Q60+Q61+Q62+Q63+Q64+Q65*D65+Q66+Q67+Q68+Q69+Q70+Q72*D72+Q73+Q74+Q75+Q76+Q77+Q78*D78+Q79+Q80+Q81+Q84*D84+Q85+Q86+Q87+Q90*D90+Q91+Q92+Q95+Q99+Q104*D104+Q108*D108+Q109+Q110+Q111+Q112+Q113+Q114*D114+Q118+Q123*D123+Q127*D127+Q131*D131+Q135*D135+Q140*D140+Q141+Q142+Q143+Q144+Q145+Q146*D146+Q147+Q148+Q149+Q151*D151+Q152+Q153+Q154+Q155+Q156+Q157+Q158*D158+Q159+Q160+Q161+Q164*D164+Q165+Q166+Q167+Q169*D169+Q170+Q171+Q172+Q174*D174+Q175+Q176+Q177+Q179*D179+Q180+Q181+Q184+Q188+Q192+Q196+Q200+Q205*D205+Q206+Q207+Q208+Q209+Q210+Q211*D211+Q212+Q213+Q214+Q216*D216+Q217+Q218+Q219+Q220+Q222*D222+Q223+Q224+Q225+Q226+Q227+Q228*D228+Q229+Q230+Q231+Q232+Q233+Q234*D234+Q240*D240+Q245*D245+Q246+Q247+Q248+Q249+Q251*D251+Q252+Q253+Q254+Q255+Q257*D257+Q258+Q259+Q262*D262+Q263+Q264+Q266*D266+Q267+Q268+Q269+Q270+Q272*D272+Q273+Q274+Q275+Q276+Q278*D278+Q279+Q280+Q281+Q282+Q283+Q284*D284+Q285+Q286+Q287+Q288+Q289+Q290*D290+Q291+Q292+Q293+Q295*D295+Q296+Q297+Q298+Q300*D300+Q301+Q302+Q303+Q304+Q305+Q306+Q307*D307+Q308+Q309+Q310+Q311+Q312+Q313+Q315*D315+Q317+Q318+Q319+Q320+Q321+Q322*D322+Q324+Q325+Q326+Q327+Q328+Q329*D329+Q331+Q332+Q333+Q334+Q335+Q336+Q337*D337+Q339+Q340+Q341+Q342+Q343+Q344+Q345*D345+Q347+Q348+Q349+Q350+Q351*D351+Q353+Q354+Q355+Q356</f>
        <v>0</v>
      </c>
      <c r="R1" s="293">
        <f>R6*D6+R11*D11+R16*D16+R21*D21+R26*D26+R27+R28+R29+R31*D31+R32+R33+R34+R35+R36*D36+R37+R38+R39+R40+R41+R42*D42+R43+R44+R45+R47+R50+R53+R56+R59*D59+R60+R61+R62+R63+R64+R65*D65+R66+R67+R68+R69+R70+R72*D72+R73+R74+R75+R76+R77+R78*D78+R79+R80+R81+R84*D84+R85+R86+R87+R90*D90+R91+R92+R95+R99+R104*D104+R108*D108+R109+R110+R111+R112+R113+R114*D114+R118+R123*D123+R127*D127+R131*D131+R135*D135+R140*D140+R141+R142+R143+R144+R145+R146*D146+R147+R148+R149+R151*D151+R152+R153+R154+R155+R156+R157+R158*D158+R159+R160+R161+R164*D164+R165+R166+R167+R169*D169+R170+R171+R172+R174*D174+R175+R176+R177+R179*D179+R180+R181+R184+R188+R192+R196+R200+R205*D205+R206+R207+R208+R209+R210+R211*D211+R212+R213+R214+R216*D216+R217+R218+R219+R220+R222*D222+R223+R224+R225+R226+R227+R228*D228+R229+R230+R231+R232+R233+R234*D234+R240*D240+R245*D245+R246+R247+R248+R249+R251*D251+R252+R253+R254+R255+R257*D257+R258+R259+R262*D262+R263+R264+R266*D266+R267+R268+R269+R270+R272*D272+R273+R274+R275+R276+R278*D278+R279+R280+R281+R282+R283+R284*D284+R285+R286+R287+R288+R289+R290*D290+R291+R292+R293+R295*D295+R296+R297+R298+R300*D300+R301+R302+R303+R304+R305+R306+R307*D307+R308+R309+R310+R311+R312+R313+R315*D315+R317+R318+R319+R320+R321+R322*D322+R324+R325+R326+R327+R328+R329*D329+R331+R332+R333+R334+R335+R336+R337*D337+R339+R340+R341+R342+R343+R344+R345*D345+R347+R348+R349+R350+R351*D351+R353+R354+R355+R356</f>
        <v>0</v>
      </c>
      <c r="S1" s="293">
        <f>S6*D6+S11*D11+S16*D16+S21*D21+S26*D26+S27+S28+S29+S31*D31+S32+S33+S34+S35+S36*D36+S37+S38+S39+S40+S41+S42*D42+S43+S44+S45+S47+S50+S53+S56+S59*D59+S60+S61+S62+S63+S64+S65*D65+S66+S67+S68+S69+S70+S72*D72+S73+S74+S75+S76+S77+S78*D78+S79+S80+S81+S84*D84+S85+S86+S87+S90*D90+S91+S92+S95+S99+S104*D104+S108*D108+S109+S110+S111+S112+S113+S114*D114+S118+S123*D123+S127*D127+S131*D131+S135*D135+S140*D140+S141+S142+S143+S144+S145+S146*D146+S147+S148+S149+S151*D151+S152+S153+S154+S155+S156+S157+S158*D158+S159+S160+S161+S164*D164+S165+S166+S167+S169*D169+S170+S171+S172+S174*D174+S175+S176+S177+S179*D179+S180+S181+S184+S188+S192+S196+S200+S205*D205+S206+S207+S208+S209+S210+S211*D211+S212+S213+S214+S216*D216+S217+S218+S219+S220+S222*D222+S223+S224+S225+S226+S227+S228*D228+S229+S230+S231+S232+S233+S234*D234+S240*D240+S245*D245+S246+S247+S248+S249+S251*D251+S252+S253+S254+S255+S257*D257+S258+S259+S262*D262+S263+S264+S266*D266+S267+S268+S269+S270+S272*D272+S273+S274+S275+S276+S278*D278+S279+S280+S281+S282+S283+S284*D284+S285+S286+S287+S288+S289+S290*D290+S291+S292+S293+S295*D295+S296+S297+S298+S300*D300+S301+S302+S303+S304+S305+S306+S307*D307+S308+S309+S310+S311+S312+S313+S315*D315+S317+S318+S319+S320+S321+S322*D322+S324+S325+S326+S327+S328+S329*D329+S331+S332+S333+S334+S335+S336+S337*D337+S339+S340+S341+S342+S343+S344+S345*D345+S347+S348+S349+S350+S351*D351+S353+S354+S355+S356</f>
        <v>0</v>
      </c>
      <c r="T1" s="293">
        <f>T6*D6+T11*D11+T16*D16+T21*D21+T26*D26+T27+T28+T29+T31*D31+T32+T33+T34+T35+T36*D36+T37+T38+T39+T40+T41+T42*D42+T43+T44+T45+T47+T50+T53+T56+T59*D59+T60+T61+T62+T63+T64+T65*D65+T66+T67+T68+T69+T70+T72*D72+T73+T74+T75+T76+T77+T78*D78+T79+T80+T81+T84*D84+T85+T86+T87+T90*D90+T91+T92+T95+T99+T104*D104+T108*D108+T109+T110+T111+T112+T113+T114*D114+T118+T123*D123+T127*D127+T131*D131+T135*D135+T140*D140+T141+T142+T143+T144+T145+T146*D146+T147+T148+T149+T151*D151+T152+T153+T154+T155+T156+T157+T158*D158+T159+T160+T161+T164*D164+T165+T166+T167+T169*D169+T170+T171+T172+T174*D174+T175+T176+T177+T179*D179+T180+T181+T184+T188+T192+T196+T200+T205*D205+T206+T207+T208+T209+T210+T211*D211+T212+T213+T214+T216*D216+T217+T218+T219+T220+T222*D222+T223+T224+T225+T226+T227+T228*D228+T229+T230+T231+T232+T233+T234*D234+T240*D240+T245*D245+T246+T247+T248+T249+T251*D251+T252+T253+T254+T255+T257*D257+T258+T259+T262*D262+T263+T264+T266*D266+T267+T268+T269+T270+T272*D272+T273+T274+T275+T276+T278*D278+T279+T280+T281+T282+T283+T284*D284+T285+T286+T287+T288+T289+T290*D290+T291+T292+T293+T295*D295+T296+T297+T298+T300*D300+T301+T302+T303+T304+T305+T306+T307*D307+T308+T309+T310+T311+T312+T313+T315*D315+T317+T318+T319+T320+T321+T322*D322+T324+T325+T326+T327+T328+T329*D329+T331+T332+T333+T334+T335+T336+T337*D337+T339+T340+T341+T342+T343+T344+T345*D345+T347+T348+T349+T350+T351*D351+T353+T354+T355+T356</f>
        <v>0</v>
      </c>
      <c r="U1" s="679" t="s">
        <v>1</v>
      </c>
      <c r="V1" s="680"/>
      <c r="W1" s="681"/>
      <c r="X1" s="679">
        <f>SUM(V6:V356)</f>
        <v>0</v>
      </c>
      <c r="Y1" s="681"/>
    </row>
    <row r="2" spans="1:25" ht="19.350000000000001" customHeight="1" x14ac:dyDescent="0.35">
      <c r="A2" s="79"/>
      <c r="B2" s="79"/>
      <c r="C2" s="79"/>
      <c r="D2" s="19"/>
      <c r="E2" s="294"/>
      <c r="F2" s="648" t="s">
        <v>88</v>
      </c>
      <c r="G2" s="651" t="s">
        <v>96</v>
      </c>
      <c r="H2" s="654" t="s">
        <v>97</v>
      </c>
      <c r="I2" s="645" t="s">
        <v>98</v>
      </c>
      <c r="J2" s="657" t="s">
        <v>99</v>
      </c>
      <c r="K2" s="660" t="s">
        <v>100</v>
      </c>
      <c r="L2" s="663" t="s">
        <v>101</v>
      </c>
      <c r="M2" s="666" t="s">
        <v>102</v>
      </c>
      <c r="N2" s="630" t="s">
        <v>167</v>
      </c>
      <c r="O2" s="633" t="s">
        <v>2</v>
      </c>
      <c r="P2" s="636" t="s">
        <v>3</v>
      </c>
      <c r="Q2" s="639" t="s">
        <v>4</v>
      </c>
      <c r="R2" s="642" t="s">
        <v>5</v>
      </c>
      <c r="S2" s="645" t="s">
        <v>6</v>
      </c>
      <c r="T2" s="676" t="s">
        <v>7</v>
      </c>
      <c r="U2" s="679" t="s">
        <v>8</v>
      </c>
      <c r="V2" s="680"/>
      <c r="W2" s="681"/>
      <c r="X2" s="669">
        <f>SUM(U6:U356)</f>
        <v>0</v>
      </c>
      <c r="Y2" s="670"/>
    </row>
    <row r="3" spans="1:25" ht="27" customHeight="1" x14ac:dyDescent="0.35">
      <c r="A3" s="1"/>
      <c r="B3" s="1"/>
      <c r="C3" s="1"/>
      <c r="D3" s="269"/>
      <c r="E3" s="294"/>
      <c r="F3" s="649"/>
      <c r="G3" s="652"/>
      <c r="H3" s="655"/>
      <c r="I3" s="646"/>
      <c r="J3" s="658"/>
      <c r="K3" s="661"/>
      <c r="L3" s="664"/>
      <c r="M3" s="667"/>
      <c r="N3" s="631"/>
      <c r="O3" s="634"/>
      <c r="P3" s="637"/>
      <c r="Q3" s="640"/>
      <c r="R3" s="643"/>
      <c r="S3" s="646"/>
      <c r="T3" s="677"/>
      <c r="U3" s="671" t="s">
        <v>80</v>
      </c>
      <c r="V3" s="672"/>
      <c r="W3" s="673"/>
      <c r="X3" s="674">
        <f>SUM(W6:W356)</f>
        <v>0</v>
      </c>
      <c r="Y3" s="675"/>
    </row>
    <row r="4" spans="1:25" ht="55.35" customHeight="1" x14ac:dyDescent="0.35">
      <c r="A4" s="295"/>
      <c r="B4" s="296"/>
      <c r="C4" s="297" t="s">
        <v>9</v>
      </c>
      <c r="D4" s="405" t="s">
        <v>10</v>
      </c>
      <c r="E4" s="406" t="s">
        <v>226</v>
      </c>
      <c r="F4" s="650"/>
      <c r="G4" s="653"/>
      <c r="H4" s="656"/>
      <c r="I4" s="647"/>
      <c r="J4" s="659"/>
      <c r="K4" s="662"/>
      <c r="L4" s="665"/>
      <c r="M4" s="668"/>
      <c r="N4" s="632"/>
      <c r="O4" s="635"/>
      <c r="P4" s="638"/>
      <c r="Q4" s="641"/>
      <c r="R4" s="644"/>
      <c r="S4" s="647"/>
      <c r="T4" s="678"/>
      <c r="U4" s="298" t="s">
        <v>11</v>
      </c>
      <c r="V4" s="298" t="s">
        <v>12</v>
      </c>
      <c r="W4" s="299" t="s">
        <v>226</v>
      </c>
      <c r="X4" s="1"/>
      <c r="Y4" s="1"/>
    </row>
    <row r="5" spans="1:25" ht="19.350000000000001" customHeight="1" x14ac:dyDescent="0.4">
      <c r="A5" s="627" t="s">
        <v>13</v>
      </c>
      <c r="B5" s="628"/>
      <c r="C5" s="629"/>
      <c r="D5" s="407"/>
      <c r="E5" s="408"/>
      <c r="F5" s="207"/>
      <c r="G5" s="207"/>
      <c r="H5" s="208"/>
      <c r="I5" s="208"/>
      <c r="J5" s="209"/>
      <c r="K5" s="207"/>
      <c r="L5" s="207"/>
      <c r="M5" s="209"/>
      <c r="N5" s="207"/>
      <c r="O5" s="210"/>
      <c r="P5" s="208"/>
      <c r="Q5" s="208"/>
      <c r="R5" s="208"/>
      <c r="S5" s="208"/>
      <c r="T5" s="210"/>
      <c r="U5" s="214"/>
      <c r="V5" s="214"/>
      <c r="W5" s="215"/>
    </row>
    <row r="6" spans="1:25" ht="18" x14ac:dyDescent="0.35">
      <c r="A6" s="300"/>
      <c r="B6" s="301"/>
      <c r="C6" s="591" t="s">
        <v>14</v>
      </c>
      <c r="D6" s="592">
        <v>5</v>
      </c>
      <c r="E6" s="603">
        <v>250</v>
      </c>
      <c r="F6" s="586"/>
      <c r="G6" s="585"/>
      <c r="H6" s="582"/>
      <c r="I6" s="598"/>
      <c r="J6" s="599"/>
      <c r="K6" s="590"/>
      <c r="L6" s="582"/>
      <c r="M6" s="585"/>
      <c r="N6" s="586"/>
      <c r="O6" s="587"/>
      <c r="P6" s="588"/>
      <c r="Q6" s="589"/>
      <c r="R6" s="580"/>
      <c r="S6" s="581"/>
      <c r="T6" s="582"/>
      <c r="U6" s="542">
        <f>SUM(F6:T10)</f>
        <v>0</v>
      </c>
      <c r="V6" s="542">
        <f>U6*D6</f>
        <v>0</v>
      </c>
      <c r="W6" s="544">
        <f>U6*E6</f>
        <v>0</v>
      </c>
    </row>
    <row r="7" spans="1:25" ht="18" x14ac:dyDescent="0.35">
      <c r="A7" s="269"/>
      <c r="B7" s="270"/>
      <c r="C7" s="578"/>
      <c r="D7" s="593"/>
      <c r="E7" s="572"/>
      <c r="F7" s="553"/>
      <c r="G7" s="551"/>
      <c r="H7" s="540"/>
      <c r="I7" s="574"/>
      <c r="J7" s="576"/>
      <c r="K7" s="549"/>
      <c r="L7" s="540"/>
      <c r="M7" s="551"/>
      <c r="N7" s="553"/>
      <c r="O7" s="555"/>
      <c r="P7" s="557"/>
      <c r="Q7" s="559"/>
      <c r="R7" s="561"/>
      <c r="S7" s="563"/>
      <c r="T7" s="540"/>
      <c r="U7" s="542"/>
      <c r="V7" s="542"/>
      <c r="W7" s="544"/>
    </row>
    <row r="8" spans="1:25" ht="18" x14ac:dyDescent="0.35">
      <c r="A8" s="269"/>
      <c r="B8" s="270"/>
      <c r="C8" s="578"/>
      <c r="D8" s="593"/>
      <c r="E8" s="572"/>
      <c r="F8" s="553"/>
      <c r="G8" s="551"/>
      <c r="H8" s="540"/>
      <c r="I8" s="574"/>
      <c r="J8" s="576"/>
      <c r="K8" s="549"/>
      <c r="L8" s="540"/>
      <c r="M8" s="551"/>
      <c r="N8" s="553"/>
      <c r="O8" s="555"/>
      <c r="P8" s="557"/>
      <c r="Q8" s="559"/>
      <c r="R8" s="561"/>
      <c r="S8" s="563"/>
      <c r="T8" s="540"/>
      <c r="U8" s="542"/>
      <c r="V8" s="542"/>
      <c r="W8" s="544"/>
    </row>
    <row r="9" spans="1:25" ht="18" x14ac:dyDescent="0.35">
      <c r="A9" s="269"/>
      <c r="B9" s="270"/>
      <c r="C9" s="578"/>
      <c r="D9" s="593"/>
      <c r="E9" s="572"/>
      <c r="F9" s="553"/>
      <c r="G9" s="551"/>
      <c r="H9" s="540"/>
      <c r="I9" s="574"/>
      <c r="J9" s="576"/>
      <c r="K9" s="549"/>
      <c r="L9" s="540"/>
      <c r="M9" s="551"/>
      <c r="N9" s="553"/>
      <c r="O9" s="555"/>
      <c r="P9" s="557"/>
      <c r="Q9" s="559"/>
      <c r="R9" s="561"/>
      <c r="S9" s="563"/>
      <c r="T9" s="540"/>
      <c r="U9" s="542"/>
      <c r="V9" s="542"/>
      <c r="W9" s="544"/>
    </row>
    <row r="10" spans="1:25" ht="18.600000000000001" thickBot="1" x14ac:dyDescent="0.4">
      <c r="A10" s="271"/>
      <c r="B10" s="272"/>
      <c r="C10" s="579"/>
      <c r="D10" s="594"/>
      <c r="E10" s="573"/>
      <c r="F10" s="554"/>
      <c r="G10" s="552"/>
      <c r="H10" s="541"/>
      <c r="I10" s="575"/>
      <c r="J10" s="577"/>
      <c r="K10" s="550"/>
      <c r="L10" s="541"/>
      <c r="M10" s="552"/>
      <c r="N10" s="554"/>
      <c r="O10" s="556"/>
      <c r="P10" s="558"/>
      <c r="Q10" s="560"/>
      <c r="R10" s="562"/>
      <c r="S10" s="564"/>
      <c r="T10" s="541"/>
      <c r="U10" s="543"/>
      <c r="V10" s="543"/>
      <c r="W10" s="545"/>
    </row>
    <row r="11" spans="1:25" ht="18" customHeight="1" x14ac:dyDescent="0.35">
      <c r="A11" s="267"/>
      <c r="B11" s="268"/>
      <c r="C11" s="578" t="s">
        <v>15</v>
      </c>
      <c r="D11" s="593">
        <v>5</v>
      </c>
      <c r="E11" s="572">
        <v>370</v>
      </c>
      <c r="F11" s="553"/>
      <c r="G11" s="551"/>
      <c r="H11" s="540"/>
      <c r="I11" s="574"/>
      <c r="J11" s="576"/>
      <c r="K11" s="549"/>
      <c r="L11" s="540"/>
      <c r="M11" s="551"/>
      <c r="N11" s="553"/>
      <c r="O11" s="555"/>
      <c r="P11" s="557"/>
      <c r="Q11" s="559"/>
      <c r="R11" s="561"/>
      <c r="S11" s="563"/>
      <c r="T11" s="540"/>
      <c r="U11" s="542">
        <f>SUM(F11:T15)</f>
        <v>0</v>
      </c>
      <c r="V11" s="542">
        <f>U11*D11</f>
        <v>0</v>
      </c>
      <c r="W11" s="544">
        <f>U11*E11</f>
        <v>0</v>
      </c>
    </row>
    <row r="12" spans="1:25" ht="18" customHeight="1" x14ac:dyDescent="0.35">
      <c r="A12" s="269"/>
      <c r="B12" s="270"/>
      <c r="C12" s="578"/>
      <c r="D12" s="593"/>
      <c r="E12" s="572"/>
      <c r="F12" s="553"/>
      <c r="G12" s="551"/>
      <c r="H12" s="540"/>
      <c r="I12" s="574"/>
      <c r="J12" s="576"/>
      <c r="K12" s="549"/>
      <c r="L12" s="540"/>
      <c r="M12" s="551"/>
      <c r="N12" s="553"/>
      <c r="O12" s="555"/>
      <c r="P12" s="557"/>
      <c r="Q12" s="559"/>
      <c r="R12" s="561"/>
      <c r="S12" s="563"/>
      <c r="T12" s="540"/>
      <c r="U12" s="542"/>
      <c r="V12" s="542"/>
      <c r="W12" s="544"/>
    </row>
    <row r="13" spans="1:25" ht="18" customHeight="1" x14ac:dyDescent="0.35">
      <c r="A13" s="269"/>
      <c r="B13" s="270"/>
      <c r="C13" s="578"/>
      <c r="D13" s="593"/>
      <c r="E13" s="572"/>
      <c r="F13" s="553"/>
      <c r="G13" s="551"/>
      <c r="H13" s="540"/>
      <c r="I13" s="574"/>
      <c r="J13" s="576"/>
      <c r="K13" s="549"/>
      <c r="L13" s="540"/>
      <c r="M13" s="551"/>
      <c r="N13" s="553"/>
      <c r="O13" s="555"/>
      <c r="P13" s="557"/>
      <c r="Q13" s="559"/>
      <c r="R13" s="561"/>
      <c r="S13" s="563"/>
      <c r="T13" s="540"/>
      <c r="U13" s="542"/>
      <c r="V13" s="542"/>
      <c r="W13" s="544"/>
    </row>
    <row r="14" spans="1:25" ht="18" customHeight="1" x14ac:dyDescent="0.35">
      <c r="A14" s="269"/>
      <c r="B14" s="270"/>
      <c r="C14" s="578"/>
      <c r="D14" s="593"/>
      <c r="E14" s="572"/>
      <c r="F14" s="553"/>
      <c r="G14" s="551"/>
      <c r="H14" s="540"/>
      <c r="I14" s="574"/>
      <c r="J14" s="576"/>
      <c r="K14" s="549"/>
      <c r="L14" s="540"/>
      <c r="M14" s="551"/>
      <c r="N14" s="553"/>
      <c r="O14" s="555"/>
      <c r="P14" s="557"/>
      <c r="Q14" s="559"/>
      <c r="R14" s="561"/>
      <c r="S14" s="563"/>
      <c r="T14" s="540"/>
      <c r="U14" s="542"/>
      <c r="V14" s="542"/>
      <c r="W14" s="544"/>
    </row>
    <row r="15" spans="1:25" ht="18" customHeight="1" thickBot="1" x14ac:dyDescent="0.4">
      <c r="A15" s="271"/>
      <c r="B15" s="272"/>
      <c r="C15" s="579"/>
      <c r="D15" s="594"/>
      <c r="E15" s="573"/>
      <c r="F15" s="554"/>
      <c r="G15" s="552"/>
      <c r="H15" s="541"/>
      <c r="I15" s="575"/>
      <c r="J15" s="577"/>
      <c r="K15" s="550"/>
      <c r="L15" s="541"/>
      <c r="M15" s="552"/>
      <c r="N15" s="554"/>
      <c r="O15" s="556"/>
      <c r="P15" s="558"/>
      <c r="Q15" s="560"/>
      <c r="R15" s="562"/>
      <c r="S15" s="564"/>
      <c r="T15" s="541"/>
      <c r="U15" s="543"/>
      <c r="V15" s="543"/>
      <c r="W15" s="545"/>
    </row>
    <row r="16" spans="1:25" ht="18" customHeight="1" x14ac:dyDescent="0.35">
      <c r="A16" s="267"/>
      <c r="B16" s="268"/>
      <c r="C16" s="578" t="s">
        <v>16</v>
      </c>
      <c r="D16" s="593">
        <v>4</v>
      </c>
      <c r="E16" s="572">
        <v>230</v>
      </c>
      <c r="F16" s="553"/>
      <c r="G16" s="551"/>
      <c r="H16" s="540"/>
      <c r="I16" s="574"/>
      <c r="J16" s="576"/>
      <c r="K16" s="549"/>
      <c r="L16" s="540"/>
      <c r="M16" s="551"/>
      <c r="N16" s="553"/>
      <c r="O16" s="555"/>
      <c r="P16" s="557"/>
      <c r="Q16" s="559"/>
      <c r="R16" s="561"/>
      <c r="S16" s="563"/>
      <c r="T16" s="540"/>
      <c r="U16" s="542">
        <f>SUM(F16:T20)</f>
        <v>0</v>
      </c>
      <c r="V16" s="542">
        <f>U16*D16</f>
        <v>0</v>
      </c>
      <c r="W16" s="544">
        <f>U16*E16</f>
        <v>0</v>
      </c>
    </row>
    <row r="17" spans="1:23" ht="18" customHeight="1" x14ac:dyDescent="0.35">
      <c r="A17" s="269"/>
      <c r="B17" s="270"/>
      <c r="C17" s="578"/>
      <c r="D17" s="593"/>
      <c r="E17" s="572"/>
      <c r="F17" s="553"/>
      <c r="G17" s="551"/>
      <c r="H17" s="540"/>
      <c r="I17" s="574"/>
      <c r="J17" s="576"/>
      <c r="K17" s="549"/>
      <c r="L17" s="540"/>
      <c r="M17" s="551"/>
      <c r="N17" s="553"/>
      <c r="O17" s="555"/>
      <c r="P17" s="557"/>
      <c r="Q17" s="559"/>
      <c r="R17" s="561"/>
      <c r="S17" s="563"/>
      <c r="T17" s="540"/>
      <c r="U17" s="542"/>
      <c r="V17" s="542"/>
      <c r="W17" s="544"/>
    </row>
    <row r="18" spans="1:23" ht="18" customHeight="1" x14ac:dyDescent="0.35">
      <c r="A18" s="269"/>
      <c r="B18" s="270"/>
      <c r="C18" s="578"/>
      <c r="D18" s="593"/>
      <c r="E18" s="572"/>
      <c r="F18" s="553"/>
      <c r="G18" s="551"/>
      <c r="H18" s="540"/>
      <c r="I18" s="574"/>
      <c r="J18" s="576"/>
      <c r="K18" s="549"/>
      <c r="L18" s="540"/>
      <c r="M18" s="551"/>
      <c r="N18" s="553"/>
      <c r="O18" s="555"/>
      <c r="P18" s="557"/>
      <c r="Q18" s="559"/>
      <c r="R18" s="561"/>
      <c r="S18" s="563"/>
      <c r="T18" s="540"/>
      <c r="U18" s="542"/>
      <c r="V18" s="542"/>
      <c r="W18" s="544"/>
    </row>
    <row r="19" spans="1:23" ht="18" customHeight="1" x14ac:dyDescent="0.35">
      <c r="A19" s="269"/>
      <c r="B19" s="270"/>
      <c r="C19" s="578"/>
      <c r="D19" s="593"/>
      <c r="E19" s="572"/>
      <c r="F19" s="553"/>
      <c r="G19" s="551"/>
      <c r="H19" s="540"/>
      <c r="I19" s="574"/>
      <c r="J19" s="576"/>
      <c r="K19" s="549"/>
      <c r="L19" s="540"/>
      <c r="M19" s="551"/>
      <c r="N19" s="553"/>
      <c r="O19" s="555"/>
      <c r="P19" s="557"/>
      <c r="Q19" s="559"/>
      <c r="R19" s="561"/>
      <c r="S19" s="563"/>
      <c r="T19" s="540"/>
      <c r="U19" s="542"/>
      <c r="V19" s="542"/>
      <c r="W19" s="544"/>
    </row>
    <row r="20" spans="1:23" ht="18" customHeight="1" thickBot="1" x14ac:dyDescent="0.4">
      <c r="A20" s="271"/>
      <c r="B20" s="272"/>
      <c r="C20" s="579"/>
      <c r="D20" s="594"/>
      <c r="E20" s="573"/>
      <c r="F20" s="554"/>
      <c r="G20" s="552"/>
      <c r="H20" s="541"/>
      <c r="I20" s="575"/>
      <c r="J20" s="577"/>
      <c r="K20" s="550"/>
      <c r="L20" s="541"/>
      <c r="M20" s="552"/>
      <c r="N20" s="554"/>
      <c r="O20" s="556"/>
      <c r="P20" s="558"/>
      <c r="Q20" s="560"/>
      <c r="R20" s="562"/>
      <c r="S20" s="564"/>
      <c r="T20" s="541"/>
      <c r="U20" s="543"/>
      <c r="V20" s="543"/>
      <c r="W20" s="545"/>
    </row>
    <row r="21" spans="1:23" ht="18" customHeight="1" x14ac:dyDescent="0.35">
      <c r="A21" s="267"/>
      <c r="B21" s="268"/>
      <c r="C21" s="578" t="s">
        <v>17</v>
      </c>
      <c r="D21" s="593">
        <v>4</v>
      </c>
      <c r="E21" s="572">
        <v>310</v>
      </c>
      <c r="F21" s="553"/>
      <c r="G21" s="551"/>
      <c r="H21" s="540"/>
      <c r="I21" s="574"/>
      <c r="J21" s="576"/>
      <c r="K21" s="549"/>
      <c r="L21" s="540"/>
      <c r="M21" s="551"/>
      <c r="N21" s="553"/>
      <c r="O21" s="555"/>
      <c r="P21" s="557"/>
      <c r="Q21" s="559"/>
      <c r="R21" s="561"/>
      <c r="S21" s="563"/>
      <c r="T21" s="540"/>
      <c r="U21" s="542">
        <f>SUM(F21:T25)</f>
        <v>0</v>
      </c>
      <c r="V21" s="542">
        <f>U21*D21</f>
        <v>0</v>
      </c>
      <c r="W21" s="544">
        <f>U21*E21</f>
        <v>0</v>
      </c>
    </row>
    <row r="22" spans="1:23" ht="18" customHeight="1" x14ac:dyDescent="0.35">
      <c r="A22" s="269"/>
      <c r="B22" s="270"/>
      <c r="C22" s="578"/>
      <c r="D22" s="593"/>
      <c r="E22" s="572"/>
      <c r="F22" s="553"/>
      <c r="G22" s="551"/>
      <c r="H22" s="540"/>
      <c r="I22" s="574"/>
      <c r="J22" s="576"/>
      <c r="K22" s="549"/>
      <c r="L22" s="540"/>
      <c r="M22" s="551"/>
      <c r="N22" s="553"/>
      <c r="O22" s="555"/>
      <c r="P22" s="557"/>
      <c r="Q22" s="559"/>
      <c r="R22" s="561"/>
      <c r="S22" s="563"/>
      <c r="T22" s="540"/>
      <c r="U22" s="542"/>
      <c r="V22" s="542"/>
      <c r="W22" s="544"/>
    </row>
    <row r="23" spans="1:23" ht="18" customHeight="1" x14ac:dyDescent="0.35">
      <c r="A23" s="269"/>
      <c r="B23" s="270"/>
      <c r="C23" s="578"/>
      <c r="D23" s="593"/>
      <c r="E23" s="572"/>
      <c r="F23" s="553"/>
      <c r="G23" s="551"/>
      <c r="H23" s="540"/>
      <c r="I23" s="574"/>
      <c r="J23" s="576"/>
      <c r="K23" s="549"/>
      <c r="L23" s="540"/>
      <c r="M23" s="551"/>
      <c r="N23" s="553"/>
      <c r="O23" s="555"/>
      <c r="P23" s="557"/>
      <c r="Q23" s="559"/>
      <c r="R23" s="561"/>
      <c r="S23" s="563"/>
      <c r="T23" s="540"/>
      <c r="U23" s="542"/>
      <c r="V23" s="542"/>
      <c r="W23" s="544"/>
    </row>
    <row r="24" spans="1:23" ht="18" customHeight="1" x14ac:dyDescent="0.35">
      <c r="A24" s="269"/>
      <c r="B24" s="270"/>
      <c r="C24" s="578"/>
      <c r="D24" s="593"/>
      <c r="E24" s="572"/>
      <c r="F24" s="553"/>
      <c r="G24" s="551"/>
      <c r="H24" s="540"/>
      <c r="I24" s="574"/>
      <c r="J24" s="576"/>
      <c r="K24" s="549"/>
      <c r="L24" s="540"/>
      <c r="M24" s="551"/>
      <c r="N24" s="553"/>
      <c r="O24" s="555"/>
      <c r="P24" s="557"/>
      <c r="Q24" s="559"/>
      <c r="R24" s="561"/>
      <c r="S24" s="563"/>
      <c r="T24" s="540"/>
      <c r="U24" s="542"/>
      <c r="V24" s="542"/>
      <c r="W24" s="544"/>
    </row>
    <row r="25" spans="1:23" ht="18" customHeight="1" thickBot="1" x14ac:dyDescent="0.4">
      <c r="A25" s="271"/>
      <c r="B25" s="272"/>
      <c r="C25" s="579"/>
      <c r="D25" s="594"/>
      <c r="E25" s="573"/>
      <c r="F25" s="554"/>
      <c r="G25" s="552"/>
      <c r="H25" s="541"/>
      <c r="I25" s="575"/>
      <c r="J25" s="577"/>
      <c r="K25" s="550"/>
      <c r="L25" s="541"/>
      <c r="M25" s="552"/>
      <c r="N25" s="554"/>
      <c r="O25" s="556"/>
      <c r="P25" s="558"/>
      <c r="Q25" s="560"/>
      <c r="R25" s="562"/>
      <c r="S25" s="564"/>
      <c r="T25" s="541"/>
      <c r="U25" s="543"/>
      <c r="V25" s="543"/>
      <c r="W25" s="545"/>
    </row>
    <row r="26" spans="1:23" ht="22.35" customHeight="1" x14ac:dyDescent="0.35">
      <c r="A26" s="409"/>
      <c r="B26" s="410"/>
      <c r="C26" s="411" t="s">
        <v>18</v>
      </c>
      <c r="D26" s="412">
        <v>3</v>
      </c>
      <c r="E26" s="413">
        <f>SUM(E27:E29)</f>
        <v>285</v>
      </c>
      <c r="F26" s="81"/>
      <c r="G26" s="82"/>
      <c r="H26" s="83"/>
      <c r="I26" s="84"/>
      <c r="J26" s="194"/>
      <c r="K26" s="85"/>
      <c r="L26" s="83"/>
      <c r="M26" s="82"/>
      <c r="N26" s="86"/>
      <c r="O26" s="87"/>
      <c r="P26" s="88"/>
      <c r="Q26" s="89"/>
      <c r="R26" s="90"/>
      <c r="S26" s="91"/>
      <c r="T26" s="83"/>
      <c r="U26" s="391">
        <f>SUM(F26:T26)</f>
        <v>0</v>
      </c>
      <c r="V26" s="216">
        <f>U26*D26</f>
        <v>0</v>
      </c>
      <c r="W26" s="217">
        <f>U26*E26</f>
        <v>0</v>
      </c>
    </row>
    <row r="27" spans="1:23" ht="18" x14ac:dyDescent="0.35">
      <c r="A27" s="267"/>
      <c r="B27" s="268"/>
      <c r="C27" s="273" t="s">
        <v>19</v>
      </c>
      <c r="D27" s="273">
        <v>1</v>
      </c>
      <c r="E27" s="302">
        <v>110</v>
      </c>
      <c r="F27" s="92"/>
      <c r="G27" s="93"/>
      <c r="H27" s="94"/>
      <c r="I27" s="95"/>
      <c r="J27" s="195"/>
      <c r="K27" s="96"/>
      <c r="L27" s="94"/>
      <c r="M27" s="93"/>
      <c r="N27" s="92"/>
      <c r="O27" s="97"/>
      <c r="P27" s="98"/>
      <c r="Q27" s="99"/>
      <c r="R27" s="100"/>
      <c r="S27" s="101"/>
      <c r="T27" s="94"/>
      <c r="U27" s="219"/>
      <c r="V27" s="220">
        <f>SUM(F27:T27)</f>
        <v>0</v>
      </c>
      <c r="W27" s="221">
        <f>V27*E27</f>
        <v>0</v>
      </c>
    </row>
    <row r="28" spans="1:23" ht="18" x14ac:dyDescent="0.35">
      <c r="A28" s="267"/>
      <c r="B28" s="268"/>
      <c r="C28" s="273" t="s">
        <v>20</v>
      </c>
      <c r="D28" s="273">
        <v>1</v>
      </c>
      <c r="E28" s="302">
        <v>95</v>
      </c>
      <c r="F28" s="92"/>
      <c r="G28" s="93"/>
      <c r="H28" s="94"/>
      <c r="I28" s="95"/>
      <c r="J28" s="195"/>
      <c r="K28" s="96"/>
      <c r="L28" s="94"/>
      <c r="M28" s="93"/>
      <c r="N28" s="92"/>
      <c r="O28" s="97"/>
      <c r="P28" s="98"/>
      <c r="Q28" s="99"/>
      <c r="R28" s="100"/>
      <c r="S28" s="101"/>
      <c r="T28" s="94"/>
      <c r="U28" s="219"/>
      <c r="V28" s="220">
        <f>SUM(F28:T28)</f>
        <v>0</v>
      </c>
      <c r="W28" s="221">
        <f>V28*E28</f>
        <v>0</v>
      </c>
    </row>
    <row r="29" spans="1:23" ht="18" x14ac:dyDescent="0.35">
      <c r="A29" s="269"/>
      <c r="B29" s="270"/>
      <c r="C29" s="274" t="s">
        <v>21</v>
      </c>
      <c r="D29" s="274">
        <v>1</v>
      </c>
      <c r="E29" s="302">
        <v>80</v>
      </c>
      <c r="F29" s="92"/>
      <c r="G29" s="93"/>
      <c r="H29" s="94"/>
      <c r="I29" s="95"/>
      <c r="J29" s="195"/>
      <c r="K29" s="96"/>
      <c r="L29" s="94"/>
      <c r="M29" s="93"/>
      <c r="N29" s="92"/>
      <c r="O29" s="97"/>
      <c r="P29" s="98"/>
      <c r="Q29" s="99"/>
      <c r="R29" s="100"/>
      <c r="S29" s="101"/>
      <c r="T29" s="94"/>
      <c r="U29" s="219"/>
      <c r="V29" s="220">
        <f>SUM(F29:T29)</f>
        <v>0</v>
      </c>
      <c r="W29" s="221">
        <f>V29*E29</f>
        <v>0</v>
      </c>
    </row>
    <row r="30" spans="1:23" ht="18.600000000000001" thickBot="1" x14ac:dyDescent="0.4">
      <c r="A30" s="271"/>
      <c r="B30" s="272"/>
      <c r="C30" s="272"/>
      <c r="D30" s="271"/>
      <c r="E30" s="414"/>
      <c r="F30" s="370"/>
      <c r="G30" s="379"/>
      <c r="H30" s="362"/>
      <c r="I30" s="381"/>
      <c r="J30" s="196"/>
      <c r="K30" s="383"/>
      <c r="L30" s="362"/>
      <c r="M30" s="379"/>
      <c r="N30" s="370"/>
      <c r="O30" s="372"/>
      <c r="P30" s="374"/>
      <c r="Q30" s="364"/>
      <c r="R30" s="366"/>
      <c r="S30" s="368"/>
      <c r="T30" s="362"/>
      <c r="U30" s="222"/>
      <c r="V30" s="223"/>
      <c r="W30" s="224"/>
    </row>
    <row r="31" spans="1:23" ht="22.35" customHeight="1" x14ac:dyDescent="0.35">
      <c r="A31" s="267"/>
      <c r="B31" s="268"/>
      <c r="C31" s="273" t="s">
        <v>22</v>
      </c>
      <c r="D31" s="415">
        <v>4</v>
      </c>
      <c r="E31" s="416">
        <f>SUM(E32:E35)</f>
        <v>470</v>
      </c>
      <c r="F31" s="102"/>
      <c r="G31" s="103"/>
      <c r="H31" s="104"/>
      <c r="I31" s="105"/>
      <c r="J31" s="197"/>
      <c r="K31" s="106"/>
      <c r="L31" s="104"/>
      <c r="M31" s="103"/>
      <c r="N31" s="102"/>
      <c r="O31" s="107"/>
      <c r="P31" s="108"/>
      <c r="Q31" s="109"/>
      <c r="R31" s="110"/>
      <c r="S31" s="111"/>
      <c r="T31" s="104"/>
      <c r="U31" s="218">
        <f>SUM(F31:T31)</f>
        <v>0</v>
      </c>
      <c r="V31" s="218">
        <f>U31*D31</f>
        <v>0</v>
      </c>
      <c r="W31" s="225">
        <f>U31*E31</f>
        <v>0</v>
      </c>
    </row>
    <row r="32" spans="1:23" ht="18" x14ac:dyDescent="0.35">
      <c r="A32" s="267"/>
      <c r="B32" s="268"/>
      <c r="C32" s="273" t="s">
        <v>19</v>
      </c>
      <c r="D32" s="273">
        <v>1</v>
      </c>
      <c r="E32" s="302">
        <v>125</v>
      </c>
      <c r="F32" s="92"/>
      <c r="G32" s="93"/>
      <c r="H32" s="94"/>
      <c r="I32" s="95"/>
      <c r="J32" s="195"/>
      <c r="K32" s="96"/>
      <c r="L32" s="94"/>
      <c r="M32" s="93"/>
      <c r="N32" s="92"/>
      <c r="O32" s="97"/>
      <c r="P32" s="98"/>
      <c r="Q32" s="99"/>
      <c r="R32" s="100"/>
      <c r="S32" s="101"/>
      <c r="T32" s="94"/>
      <c r="U32" s="219"/>
      <c r="V32" s="220">
        <f>SUM(F32:T32)</f>
        <v>0</v>
      </c>
      <c r="W32" s="221">
        <f>V32*E32</f>
        <v>0</v>
      </c>
    </row>
    <row r="33" spans="1:23" ht="18" x14ac:dyDescent="0.35">
      <c r="A33" s="267"/>
      <c r="B33" s="268"/>
      <c r="C33" s="273" t="s">
        <v>20</v>
      </c>
      <c r="D33" s="273">
        <v>1</v>
      </c>
      <c r="E33" s="302">
        <v>125</v>
      </c>
      <c r="F33" s="92"/>
      <c r="G33" s="93"/>
      <c r="H33" s="94"/>
      <c r="I33" s="95"/>
      <c r="J33" s="195"/>
      <c r="K33" s="96"/>
      <c r="L33" s="94"/>
      <c r="M33" s="93"/>
      <c r="N33" s="92"/>
      <c r="O33" s="97"/>
      <c r="P33" s="98"/>
      <c r="Q33" s="99"/>
      <c r="R33" s="100"/>
      <c r="S33" s="101"/>
      <c r="T33" s="94"/>
      <c r="U33" s="219"/>
      <c r="V33" s="220">
        <f>SUM(F33:T33)</f>
        <v>0</v>
      </c>
      <c r="W33" s="221">
        <f>V33*E33</f>
        <v>0</v>
      </c>
    </row>
    <row r="34" spans="1:23" ht="18" x14ac:dyDescent="0.35">
      <c r="A34" s="269"/>
      <c r="B34" s="270"/>
      <c r="C34" s="274" t="s">
        <v>21</v>
      </c>
      <c r="D34" s="274">
        <v>1</v>
      </c>
      <c r="E34" s="302">
        <v>95</v>
      </c>
      <c r="F34" s="92"/>
      <c r="G34" s="93"/>
      <c r="H34" s="94"/>
      <c r="I34" s="95"/>
      <c r="J34" s="195"/>
      <c r="K34" s="96"/>
      <c r="L34" s="94"/>
      <c r="M34" s="93"/>
      <c r="N34" s="92"/>
      <c r="O34" s="97"/>
      <c r="P34" s="98"/>
      <c r="Q34" s="99"/>
      <c r="R34" s="100"/>
      <c r="S34" s="101"/>
      <c r="T34" s="94"/>
      <c r="U34" s="219"/>
      <c r="V34" s="220">
        <f>SUM(F34:T34)</f>
        <v>0</v>
      </c>
      <c r="W34" s="221">
        <f>V34*E34</f>
        <v>0</v>
      </c>
    </row>
    <row r="35" spans="1:23" ht="18.600000000000001" thickBot="1" x14ac:dyDescent="0.4">
      <c r="A35" s="271"/>
      <c r="B35" s="272"/>
      <c r="C35" s="276" t="s">
        <v>23</v>
      </c>
      <c r="D35" s="276">
        <v>1</v>
      </c>
      <c r="E35" s="417">
        <v>125</v>
      </c>
      <c r="F35" s="370"/>
      <c r="G35" s="379"/>
      <c r="H35" s="362"/>
      <c r="I35" s="112"/>
      <c r="J35" s="196"/>
      <c r="K35" s="383"/>
      <c r="L35" s="362"/>
      <c r="M35" s="379"/>
      <c r="N35" s="370"/>
      <c r="O35" s="372"/>
      <c r="P35" s="374"/>
      <c r="Q35" s="364"/>
      <c r="R35" s="366"/>
      <c r="S35" s="368"/>
      <c r="T35" s="362"/>
      <c r="U35" s="222"/>
      <c r="V35" s="223">
        <f>SUM(F35:T35)</f>
        <v>0</v>
      </c>
      <c r="W35" s="226">
        <f>V35*E35</f>
        <v>0</v>
      </c>
    </row>
    <row r="36" spans="1:23" ht="22.35" customHeight="1" x14ac:dyDescent="0.35">
      <c r="A36" s="267"/>
      <c r="B36" s="268"/>
      <c r="C36" s="418" t="s">
        <v>24</v>
      </c>
      <c r="D36" s="415">
        <v>5</v>
      </c>
      <c r="E36" s="419">
        <f>SUM(E37:E41)</f>
        <v>625</v>
      </c>
      <c r="F36" s="369"/>
      <c r="G36" s="378"/>
      <c r="H36" s="361"/>
      <c r="I36" s="380"/>
      <c r="J36" s="198"/>
      <c r="K36" s="382"/>
      <c r="L36" s="361"/>
      <c r="M36" s="378"/>
      <c r="N36" s="369"/>
      <c r="O36" s="371"/>
      <c r="P36" s="373"/>
      <c r="Q36" s="363"/>
      <c r="R36" s="365"/>
      <c r="S36" s="367"/>
      <c r="T36" s="361"/>
      <c r="U36" s="218">
        <f>SUM(F36:T36)</f>
        <v>0</v>
      </c>
      <c r="V36" s="218">
        <f>U36*D36</f>
        <v>0</v>
      </c>
      <c r="W36" s="225">
        <f>U36*E36</f>
        <v>0</v>
      </c>
    </row>
    <row r="37" spans="1:23" ht="18" x14ac:dyDescent="0.35">
      <c r="A37" s="267"/>
      <c r="B37" s="268"/>
      <c r="C37" s="273" t="s">
        <v>19</v>
      </c>
      <c r="D37" s="420">
        <v>1</v>
      </c>
      <c r="E37" s="421">
        <v>180</v>
      </c>
      <c r="F37" s="114"/>
      <c r="G37" s="115"/>
      <c r="H37" s="116"/>
      <c r="I37" s="117"/>
      <c r="J37" s="199"/>
      <c r="K37" s="118"/>
      <c r="L37" s="116"/>
      <c r="M37" s="115"/>
      <c r="N37" s="114"/>
      <c r="O37" s="119"/>
      <c r="P37" s="120"/>
      <c r="Q37" s="121"/>
      <c r="R37" s="122"/>
      <c r="S37" s="123"/>
      <c r="T37" s="205"/>
      <c r="U37" s="219"/>
      <c r="V37" s="220">
        <f>SUM(F37:T37)</f>
        <v>0</v>
      </c>
      <c r="W37" s="221">
        <f>V37*E37</f>
        <v>0</v>
      </c>
    </row>
    <row r="38" spans="1:23" ht="18" x14ac:dyDescent="0.35">
      <c r="A38" s="267"/>
      <c r="B38" s="268"/>
      <c r="C38" s="273" t="s">
        <v>20</v>
      </c>
      <c r="D38" s="420">
        <v>1</v>
      </c>
      <c r="E38" s="421">
        <v>180</v>
      </c>
      <c r="F38" s="114"/>
      <c r="G38" s="115"/>
      <c r="H38" s="116"/>
      <c r="I38" s="117"/>
      <c r="J38" s="199"/>
      <c r="K38" s="118"/>
      <c r="L38" s="116"/>
      <c r="M38" s="115"/>
      <c r="N38" s="114"/>
      <c r="O38" s="119"/>
      <c r="P38" s="120"/>
      <c r="Q38" s="121"/>
      <c r="R38" s="122"/>
      <c r="S38" s="123"/>
      <c r="T38" s="205"/>
      <c r="U38" s="219"/>
      <c r="V38" s="220">
        <f>SUM(F38:T38)</f>
        <v>0</v>
      </c>
      <c r="W38" s="221">
        <f>V38*E38</f>
        <v>0</v>
      </c>
    </row>
    <row r="39" spans="1:23" ht="18" x14ac:dyDescent="0.35">
      <c r="A39" s="269"/>
      <c r="B39" s="270"/>
      <c r="C39" s="274" t="s">
        <v>21</v>
      </c>
      <c r="D39" s="422">
        <v>1</v>
      </c>
      <c r="E39" s="421">
        <v>95</v>
      </c>
      <c r="F39" s="114"/>
      <c r="G39" s="115"/>
      <c r="H39" s="116"/>
      <c r="I39" s="117"/>
      <c r="J39" s="199"/>
      <c r="K39" s="118"/>
      <c r="L39" s="116"/>
      <c r="M39" s="115"/>
      <c r="N39" s="114"/>
      <c r="O39" s="119"/>
      <c r="P39" s="120"/>
      <c r="Q39" s="121"/>
      <c r="R39" s="122"/>
      <c r="S39" s="123"/>
      <c r="T39" s="205"/>
      <c r="U39" s="219"/>
      <c r="V39" s="220">
        <f>SUM(F39:T39)</f>
        <v>0</v>
      </c>
      <c r="W39" s="221">
        <f>V39*E39</f>
        <v>0</v>
      </c>
    </row>
    <row r="40" spans="1:23" ht="18" x14ac:dyDescent="0.35">
      <c r="A40" s="10"/>
      <c r="B40" s="275"/>
      <c r="C40" s="274" t="s">
        <v>23</v>
      </c>
      <c r="D40" s="423">
        <v>1</v>
      </c>
      <c r="E40" s="421">
        <v>90</v>
      </c>
      <c r="F40" s="114"/>
      <c r="G40" s="115"/>
      <c r="H40" s="116"/>
      <c r="I40" s="117"/>
      <c r="J40" s="199"/>
      <c r="K40" s="118"/>
      <c r="L40" s="116"/>
      <c r="M40" s="115"/>
      <c r="N40" s="114"/>
      <c r="O40" s="119"/>
      <c r="P40" s="120"/>
      <c r="Q40" s="121"/>
      <c r="R40" s="122"/>
      <c r="S40" s="123"/>
      <c r="T40" s="205"/>
      <c r="U40" s="227"/>
      <c r="V40" s="220">
        <f>SUM(F40:T40)</f>
        <v>0</v>
      </c>
      <c r="W40" s="221">
        <f>V40*E40</f>
        <v>0</v>
      </c>
    </row>
    <row r="41" spans="1:23" ht="18.600000000000001" thickBot="1" x14ac:dyDescent="0.4">
      <c r="A41" s="271"/>
      <c r="B41" s="272"/>
      <c r="C41" s="276" t="s">
        <v>25</v>
      </c>
      <c r="D41" s="276">
        <v>1</v>
      </c>
      <c r="E41" s="417">
        <v>80</v>
      </c>
      <c r="F41" s="370"/>
      <c r="G41" s="379"/>
      <c r="H41" s="362"/>
      <c r="I41" s="112"/>
      <c r="J41" s="196"/>
      <c r="K41" s="383"/>
      <c r="L41" s="362"/>
      <c r="M41" s="379"/>
      <c r="N41" s="370"/>
      <c r="O41" s="372"/>
      <c r="P41" s="374"/>
      <c r="Q41" s="364"/>
      <c r="R41" s="366"/>
      <c r="S41" s="368"/>
      <c r="T41" s="362"/>
      <c r="U41" s="222"/>
      <c r="V41" s="223">
        <f>SUM(F41:T41)</f>
        <v>0</v>
      </c>
      <c r="W41" s="226">
        <f>V41*E41</f>
        <v>0</v>
      </c>
    </row>
    <row r="42" spans="1:23" ht="22.35" customHeight="1" x14ac:dyDescent="0.35">
      <c r="A42" s="267"/>
      <c r="B42" s="268"/>
      <c r="C42" s="418" t="s">
        <v>26</v>
      </c>
      <c r="D42" s="415">
        <v>3</v>
      </c>
      <c r="E42" s="419">
        <f>SUM(E43:E45)</f>
        <v>420</v>
      </c>
      <c r="F42" s="369"/>
      <c r="G42" s="378"/>
      <c r="H42" s="361"/>
      <c r="I42" s="380"/>
      <c r="J42" s="198"/>
      <c r="K42" s="382"/>
      <c r="L42" s="361"/>
      <c r="M42" s="378"/>
      <c r="N42" s="369"/>
      <c r="O42" s="371"/>
      <c r="P42" s="373"/>
      <c r="Q42" s="363"/>
      <c r="R42" s="365"/>
      <c r="S42" s="367"/>
      <c r="T42" s="361"/>
      <c r="U42" s="218">
        <f>SUM(F42:T42)</f>
        <v>0</v>
      </c>
      <c r="V42" s="218">
        <f>U42*D42</f>
        <v>0</v>
      </c>
      <c r="W42" s="225">
        <f>U42*E42</f>
        <v>0</v>
      </c>
    </row>
    <row r="43" spans="1:23" ht="18" x14ac:dyDescent="0.35">
      <c r="A43" s="267"/>
      <c r="B43" s="268"/>
      <c r="C43" s="273" t="s">
        <v>19</v>
      </c>
      <c r="D43" s="273">
        <v>1</v>
      </c>
      <c r="E43" s="421">
        <v>150</v>
      </c>
      <c r="F43" s="114"/>
      <c r="G43" s="115"/>
      <c r="H43" s="116"/>
      <c r="I43" s="117"/>
      <c r="J43" s="199"/>
      <c r="K43" s="118"/>
      <c r="L43" s="116"/>
      <c r="M43" s="115"/>
      <c r="N43" s="114"/>
      <c r="O43" s="119"/>
      <c r="P43" s="120"/>
      <c r="Q43" s="121"/>
      <c r="R43" s="122"/>
      <c r="S43" s="123"/>
      <c r="T43" s="205"/>
      <c r="U43" s="219"/>
      <c r="V43" s="220">
        <f>SUM(F43:T43)</f>
        <v>0</v>
      </c>
      <c r="W43" s="221">
        <f>V43*E43</f>
        <v>0</v>
      </c>
    </row>
    <row r="44" spans="1:23" ht="18" x14ac:dyDescent="0.35">
      <c r="A44" s="267"/>
      <c r="B44" s="268"/>
      <c r="C44" s="273" t="s">
        <v>20</v>
      </c>
      <c r="D44" s="273">
        <v>1</v>
      </c>
      <c r="E44" s="421">
        <v>140</v>
      </c>
      <c r="F44" s="114"/>
      <c r="G44" s="115"/>
      <c r="H44" s="116"/>
      <c r="I44" s="117"/>
      <c r="J44" s="199"/>
      <c r="K44" s="118"/>
      <c r="L44" s="116"/>
      <c r="M44" s="115"/>
      <c r="N44" s="114"/>
      <c r="O44" s="119"/>
      <c r="P44" s="120"/>
      <c r="Q44" s="121"/>
      <c r="R44" s="122"/>
      <c r="S44" s="123"/>
      <c r="T44" s="205"/>
      <c r="U44" s="219"/>
      <c r="V44" s="220">
        <f>SUM(F44:T44)</f>
        <v>0</v>
      </c>
      <c r="W44" s="221">
        <f>V44*E44</f>
        <v>0</v>
      </c>
    </row>
    <row r="45" spans="1:23" ht="18" x14ac:dyDescent="0.35">
      <c r="A45" s="269"/>
      <c r="B45" s="270"/>
      <c r="C45" s="274" t="s">
        <v>21</v>
      </c>
      <c r="D45" s="274">
        <v>1</v>
      </c>
      <c r="E45" s="421">
        <v>130</v>
      </c>
      <c r="F45" s="114"/>
      <c r="G45" s="115"/>
      <c r="H45" s="116"/>
      <c r="I45" s="117"/>
      <c r="J45" s="199"/>
      <c r="K45" s="118"/>
      <c r="L45" s="116"/>
      <c r="M45" s="115"/>
      <c r="N45" s="114"/>
      <c r="O45" s="119"/>
      <c r="P45" s="120"/>
      <c r="Q45" s="121"/>
      <c r="R45" s="122"/>
      <c r="S45" s="123"/>
      <c r="T45" s="205"/>
      <c r="U45" s="219"/>
      <c r="V45" s="220">
        <f>SUM(F45:T45)</f>
        <v>0</v>
      </c>
      <c r="W45" s="221">
        <f>V45*E45</f>
        <v>0</v>
      </c>
    </row>
    <row r="46" spans="1:23" ht="18.600000000000001" thickBot="1" x14ac:dyDescent="0.4">
      <c r="A46" s="271"/>
      <c r="B46" s="272"/>
      <c r="C46" s="424"/>
      <c r="D46" s="425"/>
      <c r="E46" s="426"/>
      <c r="F46" s="370"/>
      <c r="G46" s="379"/>
      <c r="H46" s="362"/>
      <c r="I46" s="381"/>
      <c r="J46" s="196"/>
      <c r="K46" s="383"/>
      <c r="L46" s="362"/>
      <c r="M46" s="379"/>
      <c r="N46" s="370"/>
      <c r="O46" s="372"/>
      <c r="P46" s="374"/>
      <c r="Q46" s="364"/>
      <c r="R46" s="366"/>
      <c r="S46" s="368"/>
      <c r="T46" s="362"/>
      <c r="U46" s="222"/>
      <c r="V46" s="223"/>
      <c r="W46" s="224"/>
    </row>
    <row r="47" spans="1:23" ht="18" x14ac:dyDescent="0.35">
      <c r="A47" s="267"/>
      <c r="B47" s="268"/>
      <c r="C47" s="578" t="s">
        <v>27</v>
      </c>
      <c r="D47" s="593">
        <v>1</v>
      </c>
      <c r="E47" s="572">
        <v>90</v>
      </c>
      <c r="F47" s="553"/>
      <c r="G47" s="551"/>
      <c r="H47" s="540"/>
      <c r="I47" s="574"/>
      <c r="J47" s="576"/>
      <c r="K47" s="549"/>
      <c r="L47" s="540"/>
      <c r="M47" s="551"/>
      <c r="N47" s="553"/>
      <c r="O47" s="555"/>
      <c r="P47" s="557"/>
      <c r="Q47" s="559"/>
      <c r="R47" s="561"/>
      <c r="S47" s="563"/>
      <c r="T47" s="540"/>
      <c r="U47" s="542">
        <f>SUM(F47:T49)</f>
        <v>0</v>
      </c>
      <c r="V47" s="542">
        <f>U47*D47</f>
        <v>0</v>
      </c>
      <c r="W47" s="544">
        <f>U47*E47</f>
        <v>0</v>
      </c>
    </row>
    <row r="48" spans="1:23" ht="18" x14ac:dyDescent="0.35">
      <c r="A48" s="269"/>
      <c r="B48" s="270"/>
      <c r="C48" s="578"/>
      <c r="D48" s="593"/>
      <c r="E48" s="572"/>
      <c r="F48" s="553"/>
      <c r="G48" s="551"/>
      <c r="H48" s="540"/>
      <c r="I48" s="574"/>
      <c r="J48" s="576"/>
      <c r="K48" s="549"/>
      <c r="L48" s="540"/>
      <c r="M48" s="551"/>
      <c r="N48" s="553"/>
      <c r="O48" s="555"/>
      <c r="P48" s="557"/>
      <c r="Q48" s="559"/>
      <c r="R48" s="561"/>
      <c r="S48" s="563"/>
      <c r="T48" s="540"/>
      <c r="U48" s="542"/>
      <c r="V48" s="542"/>
      <c r="W48" s="544"/>
    </row>
    <row r="49" spans="1:26" ht="18.600000000000001" thickBot="1" x14ac:dyDescent="0.4">
      <c r="A49" s="271"/>
      <c r="B49" s="272"/>
      <c r="C49" s="579"/>
      <c r="D49" s="594"/>
      <c r="E49" s="573"/>
      <c r="F49" s="554"/>
      <c r="G49" s="552"/>
      <c r="H49" s="541"/>
      <c r="I49" s="575"/>
      <c r="J49" s="577"/>
      <c r="K49" s="550"/>
      <c r="L49" s="541"/>
      <c r="M49" s="552"/>
      <c r="N49" s="554"/>
      <c r="O49" s="556"/>
      <c r="P49" s="558"/>
      <c r="Q49" s="560"/>
      <c r="R49" s="562"/>
      <c r="S49" s="564"/>
      <c r="T49" s="541"/>
      <c r="U49" s="543"/>
      <c r="V49" s="543"/>
      <c r="W49" s="545"/>
    </row>
    <row r="50" spans="1:26" ht="18" x14ac:dyDescent="0.35">
      <c r="A50" s="267"/>
      <c r="B50" s="268"/>
      <c r="C50" s="578" t="s">
        <v>28</v>
      </c>
      <c r="D50" s="593">
        <v>1</v>
      </c>
      <c r="E50" s="572">
        <v>80</v>
      </c>
      <c r="F50" s="553"/>
      <c r="G50" s="551"/>
      <c r="H50" s="540"/>
      <c r="I50" s="574"/>
      <c r="J50" s="576"/>
      <c r="K50" s="549"/>
      <c r="L50" s="540"/>
      <c r="M50" s="551"/>
      <c r="N50" s="553"/>
      <c r="O50" s="555"/>
      <c r="P50" s="557"/>
      <c r="Q50" s="559"/>
      <c r="R50" s="561"/>
      <c r="S50" s="563"/>
      <c r="T50" s="540"/>
      <c r="U50" s="542">
        <f>SUM(F50:T52)</f>
        <v>0</v>
      </c>
      <c r="V50" s="542">
        <f>U50*D50</f>
        <v>0</v>
      </c>
      <c r="W50" s="544">
        <f>U50*E50</f>
        <v>0</v>
      </c>
    </row>
    <row r="51" spans="1:26" ht="18" x14ac:dyDescent="0.35">
      <c r="A51" s="269"/>
      <c r="B51" s="270"/>
      <c r="C51" s="578"/>
      <c r="D51" s="593"/>
      <c r="E51" s="572"/>
      <c r="F51" s="553"/>
      <c r="G51" s="551"/>
      <c r="H51" s="540"/>
      <c r="I51" s="574"/>
      <c r="J51" s="576"/>
      <c r="K51" s="549"/>
      <c r="L51" s="540"/>
      <c r="M51" s="551"/>
      <c r="N51" s="553"/>
      <c r="O51" s="555"/>
      <c r="P51" s="557"/>
      <c r="Q51" s="559"/>
      <c r="R51" s="561"/>
      <c r="S51" s="563"/>
      <c r="T51" s="540"/>
      <c r="U51" s="542"/>
      <c r="V51" s="542"/>
      <c r="W51" s="544"/>
    </row>
    <row r="52" spans="1:26" ht="18.600000000000001" thickBot="1" x14ac:dyDescent="0.4">
      <c r="A52" s="271"/>
      <c r="B52" s="272"/>
      <c r="C52" s="579"/>
      <c r="D52" s="594"/>
      <c r="E52" s="573"/>
      <c r="F52" s="554"/>
      <c r="G52" s="552"/>
      <c r="H52" s="541"/>
      <c r="I52" s="575"/>
      <c r="J52" s="577"/>
      <c r="K52" s="550"/>
      <c r="L52" s="541"/>
      <c r="M52" s="552"/>
      <c r="N52" s="554"/>
      <c r="O52" s="556"/>
      <c r="P52" s="558"/>
      <c r="Q52" s="560"/>
      <c r="R52" s="562"/>
      <c r="S52" s="564"/>
      <c r="T52" s="541"/>
      <c r="U52" s="543"/>
      <c r="V52" s="543"/>
      <c r="W52" s="545"/>
    </row>
    <row r="53" spans="1:26" ht="18" x14ac:dyDescent="0.35">
      <c r="A53" s="267"/>
      <c r="B53" s="268"/>
      <c r="C53" s="578" t="s">
        <v>176</v>
      </c>
      <c r="D53" s="593">
        <v>1</v>
      </c>
      <c r="E53" s="572">
        <v>95</v>
      </c>
      <c r="F53" s="553"/>
      <c r="G53" s="551"/>
      <c r="H53" s="540"/>
      <c r="I53" s="574"/>
      <c r="J53" s="576"/>
      <c r="K53" s="549"/>
      <c r="L53" s="540"/>
      <c r="M53" s="551"/>
      <c r="N53" s="553"/>
      <c r="O53" s="555"/>
      <c r="P53" s="557"/>
      <c r="Q53" s="559"/>
      <c r="R53" s="561"/>
      <c r="S53" s="563"/>
      <c r="T53" s="540"/>
      <c r="U53" s="542">
        <f>SUM(F53:T55)</f>
        <v>0</v>
      </c>
      <c r="V53" s="542">
        <f>U53*D53</f>
        <v>0</v>
      </c>
      <c r="W53" s="544">
        <f>U53*E53</f>
        <v>0</v>
      </c>
    </row>
    <row r="54" spans="1:26" ht="18" x14ac:dyDescent="0.35">
      <c r="A54" s="269"/>
      <c r="B54" s="270"/>
      <c r="C54" s="578"/>
      <c r="D54" s="593"/>
      <c r="E54" s="572"/>
      <c r="F54" s="553"/>
      <c r="G54" s="551"/>
      <c r="H54" s="540"/>
      <c r="I54" s="574"/>
      <c r="J54" s="576"/>
      <c r="K54" s="549"/>
      <c r="L54" s="540"/>
      <c r="M54" s="551"/>
      <c r="N54" s="553"/>
      <c r="O54" s="555"/>
      <c r="P54" s="557"/>
      <c r="Q54" s="559"/>
      <c r="R54" s="561"/>
      <c r="S54" s="563"/>
      <c r="T54" s="540"/>
      <c r="U54" s="542"/>
      <c r="V54" s="542"/>
      <c r="W54" s="544"/>
    </row>
    <row r="55" spans="1:26" ht="18.600000000000001" thickBot="1" x14ac:dyDescent="0.4">
      <c r="A55" s="10"/>
      <c r="B55" s="275"/>
      <c r="C55" s="578"/>
      <c r="D55" s="593"/>
      <c r="E55" s="572"/>
      <c r="F55" s="553"/>
      <c r="G55" s="551"/>
      <c r="H55" s="540"/>
      <c r="I55" s="574"/>
      <c r="J55" s="576"/>
      <c r="K55" s="549"/>
      <c r="L55" s="540"/>
      <c r="M55" s="551"/>
      <c r="N55" s="553"/>
      <c r="O55" s="555"/>
      <c r="P55" s="557"/>
      <c r="Q55" s="559"/>
      <c r="R55" s="561"/>
      <c r="S55" s="563"/>
      <c r="T55" s="540"/>
      <c r="U55" s="543"/>
      <c r="V55" s="542"/>
      <c r="W55" s="544"/>
    </row>
    <row r="56" spans="1:26" ht="18.600000000000001" thickBot="1" x14ac:dyDescent="0.4">
      <c r="A56" s="427"/>
      <c r="B56" s="428"/>
      <c r="C56" s="615" t="s">
        <v>29</v>
      </c>
      <c r="D56" s="616">
        <v>1</v>
      </c>
      <c r="E56" s="617">
        <v>75</v>
      </c>
      <c r="F56" s="612"/>
      <c r="G56" s="611"/>
      <c r="H56" s="607"/>
      <c r="I56" s="608"/>
      <c r="J56" s="609"/>
      <c r="K56" s="610"/>
      <c r="L56" s="607"/>
      <c r="M56" s="611"/>
      <c r="N56" s="612"/>
      <c r="O56" s="613"/>
      <c r="P56" s="614"/>
      <c r="Q56" s="618"/>
      <c r="R56" s="605"/>
      <c r="S56" s="606"/>
      <c r="T56" s="607"/>
      <c r="U56" s="542">
        <f>SUM(F56:T58)</f>
        <v>0</v>
      </c>
      <c r="V56" s="604">
        <f>U56*D56</f>
        <v>0</v>
      </c>
      <c r="W56" s="622">
        <f>U56*E56</f>
        <v>0</v>
      </c>
      <c r="X56" s="124"/>
      <c r="Y56" s="124"/>
    </row>
    <row r="57" spans="1:26" ht="18" x14ac:dyDescent="0.35">
      <c r="A57" s="269"/>
      <c r="B57" s="270"/>
      <c r="C57" s="578"/>
      <c r="D57" s="593"/>
      <c r="E57" s="572"/>
      <c r="F57" s="553"/>
      <c r="G57" s="551"/>
      <c r="H57" s="540"/>
      <c r="I57" s="574"/>
      <c r="J57" s="576"/>
      <c r="K57" s="549"/>
      <c r="L57" s="540"/>
      <c r="M57" s="551"/>
      <c r="N57" s="553"/>
      <c r="O57" s="555"/>
      <c r="P57" s="557"/>
      <c r="Q57" s="559"/>
      <c r="R57" s="561"/>
      <c r="S57" s="563"/>
      <c r="T57" s="540"/>
      <c r="U57" s="542"/>
      <c r="V57" s="542"/>
      <c r="W57" s="623"/>
      <c r="X57" s="504" t="s">
        <v>30</v>
      </c>
      <c r="Y57" s="505"/>
      <c r="Z57" s="125"/>
    </row>
    <row r="58" spans="1:26" ht="18.600000000000001" thickBot="1" x14ac:dyDescent="0.4">
      <c r="A58" s="271"/>
      <c r="B58" s="272"/>
      <c r="C58" s="579"/>
      <c r="D58" s="594"/>
      <c r="E58" s="573"/>
      <c r="F58" s="554"/>
      <c r="G58" s="552"/>
      <c r="H58" s="541"/>
      <c r="I58" s="575"/>
      <c r="J58" s="577"/>
      <c r="K58" s="550"/>
      <c r="L58" s="541"/>
      <c r="M58" s="552"/>
      <c r="N58" s="554"/>
      <c r="O58" s="556"/>
      <c r="P58" s="558"/>
      <c r="Q58" s="560"/>
      <c r="R58" s="562"/>
      <c r="S58" s="564"/>
      <c r="T58" s="541"/>
      <c r="U58" s="543"/>
      <c r="V58" s="543"/>
      <c r="W58" s="624"/>
      <c r="X58" s="126" t="s">
        <v>31</v>
      </c>
      <c r="Y58" s="127" t="s">
        <v>32</v>
      </c>
      <c r="Z58" s="125"/>
    </row>
    <row r="59" spans="1:26" ht="29.1" customHeight="1" x14ac:dyDescent="0.35">
      <c r="A59" s="267"/>
      <c r="B59" s="429"/>
      <c r="C59" s="430" t="s">
        <v>87</v>
      </c>
      <c r="D59" s="415">
        <v>5</v>
      </c>
      <c r="E59" s="419">
        <v>1580</v>
      </c>
      <c r="F59" s="128"/>
      <c r="G59" s="129"/>
      <c r="H59" s="130"/>
      <c r="I59" s="131"/>
      <c r="J59" s="200"/>
      <c r="K59" s="132"/>
      <c r="L59" s="130"/>
      <c r="M59" s="129"/>
      <c r="N59" s="128"/>
      <c r="O59" s="133"/>
      <c r="P59" s="376"/>
      <c r="Q59" s="134"/>
      <c r="R59" s="135"/>
      <c r="S59" s="136"/>
      <c r="T59" s="130"/>
      <c r="U59" s="218">
        <f>SUM(F59:T59)</f>
        <v>0</v>
      </c>
      <c r="V59" s="228">
        <f>U59*D59</f>
        <v>0</v>
      </c>
      <c r="W59" s="225">
        <f>U59*E59</f>
        <v>0</v>
      </c>
      <c r="X59" s="137"/>
      <c r="Y59" s="138"/>
      <c r="Z59" s="125"/>
    </row>
    <row r="60" spans="1:26" ht="18" x14ac:dyDescent="0.35">
      <c r="A60" s="267"/>
      <c r="B60" s="268"/>
      <c r="C60" s="273" t="s">
        <v>19</v>
      </c>
      <c r="D60" s="273">
        <v>1</v>
      </c>
      <c r="E60" s="302">
        <v>360</v>
      </c>
      <c r="F60" s="139"/>
      <c r="G60" s="140"/>
      <c r="H60" s="141"/>
      <c r="I60" s="142"/>
      <c r="J60" s="201"/>
      <c r="K60" s="143"/>
      <c r="L60" s="141"/>
      <c r="M60" s="140"/>
      <c r="N60" s="139"/>
      <c r="O60" s="144"/>
      <c r="P60" s="145"/>
      <c r="Q60" s="146"/>
      <c r="R60" s="147"/>
      <c r="S60" s="148"/>
      <c r="T60" s="141"/>
      <c r="U60" s="229"/>
      <c r="V60" s="229">
        <f>SUM(F60:T60)</f>
        <v>0</v>
      </c>
      <c r="W60" s="230">
        <f>V60*E60</f>
        <v>0</v>
      </c>
      <c r="X60" s="137"/>
      <c r="Y60" s="138"/>
      <c r="Z60" s="125"/>
    </row>
    <row r="61" spans="1:26" ht="18" x14ac:dyDescent="0.35">
      <c r="A61" s="267"/>
      <c r="B61" s="268"/>
      <c r="C61" s="273" t="s">
        <v>20</v>
      </c>
      <c r="D61" s="273">
        <v>1</v>
      </c>
      <c r="E61" s="302">
        <v>320</v>
      </c>
      <c r="F61" s="139"/>
      <c r="G61" s="140"/>
      <c r="H61" s="141"/>
      <c r="I61" s="142"/>
      <c r="J61" s="201"/>
      <c r="K61" s="143"/>
      <c r="L61" s="141"/>
      <c r="M61" s="140"/>
      <c r="N61" s="139"/>
      <c r="O61" s="144"/>
      <c r="P61" s="145"/>
      <c r="Q61" s="146"/>
      <c r="R61" s="147"/>
      <c r="S61" s="148"/>
      <c r="T61" s="141"/>
      <c r="U61" s="229"/>
      <c r="V61" s="229">
        <f>SUM(F61:T61)</f>
        <v>0</v>
      </c>
      <c r="W61" s="230">
        <f>V61*E61</f>
        <v>0</v>
      </c>
      <c r="X61" s="137"/>
      <c r="Y61" s="138"/>
      <c r="Z61" s="125"/>
    </row>
    <row r="62" spans="1:26" ht="18" x14ac:dyDescent="0.35">
      <c r="A62" s="269"/>
      <c r="B62" s="270"/>
      <c r="C62" s="274" t="s">
        <v>21</v>
      </c>
      <c r="D62" s="274">
        <v>1</v>
      </c>
      <c r="E62" s="302">
        <v>300</v>
      </c>
      <c r="F62" s="139"/>
      <c r="G62" s="140"/>
      <c r="H62" s="141"/>
      <c r="I62" s="142"/>
      <c r="J62" s="201"/>
      <c r="K62" s="143"/>
      <c r="L62" s="141"/>
      <c r="M62" s="140"/>
      <c r="N62" s="139"/>
      <c r="O62" s="144"/>
      <c r="P62" s="145"/>
      <c r="Q62" s="146"/>
      <c r="R62" s="147"/>
      <c r="S62" s="148"/>
      <c r="T62" s="141"/>
      <c r="U62" s="229"/>
      <c r="V62" s="229">
        <f>SUM(F62:T62)</f>
        <v>0</v>
      </c>
      <c r="W62" s="230">
        <f>V62*E62</f>
        <v>0</v>
      </c>
      <c r="X62" s="149"/>
      <c r="Y62" s="150"/>
      <c r="Z62" s="125"/>
    </row>
    <row r="63" spans="1:26" ht="18" x14ac:dyDescent="0.35">
      <c r="A63" s="10"/>
      <c r="B63" s="275"/>
      <c r="C63" s="274" t="s">
        <v>23</v>
      </c>
      <c r="D63" s="277">
        <v>1</v>
      </c>
      <c r="E63" s="302">
        <v>240</v>
      </c>
      <c r="F63" s="139"/>
      <c r="G63" s="140"/>
      <c r="H63" s="141"/>
      <c r="I63" s="142"/>
      <c r="J63" s="201"/>
      <c r="K63" s="143"/>
      <c r="L63" s="141"/>
      <c r="M63" s="140"/>
      <c r="N63" s="139"/>
      <c r="O63" s="144"/>
      <c r="P63" s="145"/>
      <c r="Q63" s="146"/>
      <c r="R63" s="147"/>
      <c r="S63" s="148"/>
      <c r="T63" s="141"/>
      <c r="U63" s="232"/>
      <c r="V63" s="229">
        <f>SUM(F63:T63)</f>
        <v>0</v>
      </c>
      <c r="W63" s="230">
        <f>V63*E63</f>
        <v>0</v>
      </c>
      <c r="X63" s="137"/>
      <c r="Y63" s="138"/>
      <c r="Z63" s="125"/>
    </row>
    <row r="64" spans="1:26" ht="18.600000000000001" thickBot="1" x14ac:dyDescent="0.4">
      <c r="A64" s="271"/>
      <c r="B64" s="272"/>
      <c r="C64" s="276" t="s">
        <v>25</v>
      </c>
      <c r="D64" s="276">
        <v>1</v>
      </c>
      <c r="E64" s="417">
        <v>360</v>
      </c>
      <c r="F64" s="151"/>
      <c r="G64" s="152"/>
      <c r="H64" s="153"/>
      <c r="I64" s="154"/>
      <c r="J64" s="202"/>
      <c r="K64" s="155"/>
      <c r="L64" s="153"/>
      <c r="M64" s="152"/>
      <c r="N64" s="151"/>
      <c r="O64" s="156"/>
      <c r="P64" s="377"/>
      <c r="Q64" s="157"/>
      <c r="R64" s="158"/>
      <c r="S64" s="159"/>
      <c r="T64" s="153"/>
      <c r="U64" s="233"/>
      <c r="V64" s="233">
        <f>SUM(F64:T64)</f>
        <v>0</v>
      </c>
      <c r="W64" s="234">
        <f>V64*E64</f>
        <v>0</v>
      </c>
      <c r="X64" s="160"/>
      <c r="Y64" s="161"/>
      <c r="Z64" s="125"/>
    </row>
    <row r="65" spans="1:24" ht="22.35" customHeight="1" x14ac:dyDescent="0.35">
      <c r="A65" s="267"/>
      <c r="B65" s="268"/>
      <c r="C65" s="418" t="s">
        <v>33</v>
      </c>
      <c r="D65" s="415">
        <v>5</v>
      </c>
      <c r="E65" s="419">
        <v>1200</v>
      </c>
      <c r="F65" s="128"/>
      <c r="G65" s="129"/>
      <c r="H65" s="130"/>
      <c r="I65" s="131"/>
      <c r="J65" s="200"/>
      <c r="K65" s="132"/>
      <c r="L65" s="130"/>
      <c r="M65" s="129"/>
      <c r="N65" s="128"/>
      <c r="O65" s="133"/>
      <c r="P65" s="376"/>
      <c r="Q65" s="134"/>
      <c r="R65" s="135"/>
      <c r="S65" s="136"/>
      <c r="T65" s="130"/>
      <c r="U65" s="218">
        <f>SUM(F65:T65)</f>
        <v>0</v>
      </c>
      <c r="V65" s="218">
        <f>U65*D65</f>
        <v>0</v>
      </c>
      <c r="W65" s="225">
        <f>U65*E65</f>
        <v>0</v>
      </c>
      <c r="X65" s="162"/>
    </row>
    <row r="66" spans="1:24" ht="18" x14ac:dyDescent="0.35">
      <c r="A66" s="267"/>
      <c r="B66" s="268"/>
      <c r="C66" s="273" t="s">
        <v>19</v>
      </c>
      <c r="D66" s="273">
        <v>1</v>
      </c>
      <c r="E66" s="302">
        <v>280</v>
      </c>
      <c r="F66" s="139"/>
      <c r="G66" s="140"/>
      <c r="H66" s="141"/>
      <c r="I66" s="142"/>
      <c r="J66" s="201"/>
      <c r="K66" s="143"/>
      <c r="L66" s="141"/>
      <c r="M66" s="140"/>
      <c r="N66" s="139"/>
      <c r="O66" s="144"/>
      <c r="P66" s="145"/>
      <c r="Q66" s="146"/>
      <c r="R66" s="147"/>
      <c r="S66" s="148"/>
      <c r="T66" s="141"/>
      <c r="U66" s="219"/>
      <c r="V66" s="220">
        <f>SUM(F66:T66)</f>
        <v>0</v>
      </c>
      <c r="W66" s="221">
        <f>V66*E66</f>
        <v>0</v>
      </c>
    </row>
    <row r="67" spans="1:24" ht="18" x14ac:dyDescent="0.35">
      <c r="A67" s="267"/>
      <c r="B67" s="268"/>
      <c r="C67" s="273" t="s">
        <v>20</v>
      </c>
      <c r="D67" s="273">
        <v>1</v>
      </c>
      <c r="E67" s="302">
        <v>240</v>
      </c>
      <c r="F67" s="139"/>
      <c r="G67" s="140"/>
      <c r="H67" s="141"/>
      <c r="I67" s="142"/>
      <c r="J67" s="201"/>
      <c r="K67" s="143"/>
      <c r="L67" s="141"/>
      <c r="M67" s="140"/>
      <c r="N67" s="139"/>
      <c r="O67" s="144"/>
      <c r="P67" s="145"/>
      <c r="Q67" s="146"/>
      <c r="R67" s="147"/>
      <c r="S67" s="148"/>
      <c r="T67" s="141"/>
      <c r="U67" s="219"/>
      <c r="V67" s="220">
        <f>SUM(F67:T67)</f>
        <v>0</v>
      </c>
      <c r="W67" s="221">
        <f>V67*E67</f>
        <v>0</v>
      </c>
    </row>
    <row r="68" spans="1:24" ht="18" x14ac:dyDescent="0.35">
      <c r="A68" s="269"/>
      <c r="B68" s="270"/>
      <c r="C68" s="274" t="s">
        <v>21</v>
      </c>
      <c r="D68" s="274">
        <v>1</v>
      </c>
      <c r="E68" s="302">
        <v>230</v>
      </c>
      <c r="F68" s="139"/>
      <c r="G68" s="140"/>
      <c r="H68" s="141"/>
      <c r="I68" s="142"/>
      <c r="J68" s="201"/>
      <c r="K68" s="143"/>
      <c r="L68" s="141"/>
      <c r="M68" s="140"/>
      <c r="N68" s="139"/>
      <c r="O68" s="144"/>
      <c r="P68" s="145"/>
      <c r="Q68" s="146"/>
      <c r="R68" s="147"/>
      <c r="S68" s="148"/>
      <c r="T68" s="141"/>
      <c r="U68" s="219"/>
      <c r="V68" s="220">
        <f>SUM(F68:T68)</f>
        <v>0</v>
      </c>
      <c r="W68" s="221">
        <f>V68*E68</f>
        <v>0</v>
      </c>
    </row>
    <row r="69" spans="1:24" ht="18" x14ac:dyDescent="0.35">
      <c r="A69" s="10"/>
      <c r="B69" s="275"/>
      <c r="C69" s="274" t="s">
        <v>23</v>
      </c>
      <c r="D69" s="277">
        <v>1</v>
      </c>
      <c r="E69" s="302">
        <v>180</v>
      </c>
      <c r="F69" s="139"/>
      <c r="G69" s="140"/>
      <c r="H69" s="141"/>
      <c r="I69" s="142"/>
      <c r="J69" s="201"/>
      <c r="K69" s="143"/>
      <c r="L69" s="141"/>
      <c r="M69" s="140"/>
      <c r="N69" s="139"/>
      <c r="O69" s="144"/>
      <c r="P69" s="145"/>
      <c r="Q69" s="146"/>
      <c r="R69" s="147"/>
      <c r="S69" s="148"/>
      <c r="T69" s="141"/>
      <c r="U69" s="227"/>
      <c r="V69" s="220">
        <f>SUM(F69:T69)</f>
        <v>0</v>
      </c>
      <c r="W69" s="221">
        <f>V69*E69</f>
        <v>0</v>
      </c>
    </row>
    <row r="70" spans="1:24" ht="18.600000000000001" thickBot="1" x14ac:dyDescent="0.4">
      <c r="A70" s="271"/>
      <c r="B70" s="272"/>
      <c r="C70" s="276" t="s">
        <v>25</v>
      </c>
      <c r="D70" s="276">
        <v>1</v>
      </c>
      <c r="E70" s="417">
        <v>270</v>
      </c>
      <c r="F70" s="151"/>
      <c r="G70" s="152"/>
      <c r="H70" s="153"/>
      <c r="I70" s="154"/>
      <c r="J70" s="202"/>
      <c r="K70" s="155"/>
      <c r="L70" s="153"/>
      <c r="M70" s="152"/>
      <c r="N70" s="151"/>
      <c r="O70" s="156"/>
      <c r="P70" s="377"/>
      <c r="Q70" s="157"/>
      <c r="R70" s="158"/>
      <c r="S70" s="159"/>
      <c r="T70" s="153"/>
      <c r="U70" s="222"/>
      <c r="V70" s="223">
        <f>SUM(F70:T70)</f>
        <v>0</v>
      </c>
      <c r="W70" s="226">
        <f>V70*E70</f>
        <v>0</v>
      </c>
    </row>
    <row r="71" spans="1:24" ht="21" x14ac:dyDescent="0.4">
      <c r="A71" s="625" t="s">
        <v>34</v>
      </c>
      <c r="B71" s="626"/>
      <c r="C71" s="431"/>
      <c r="D71" s="431"/>
      <c r="E71" s="432"/>
      <c r="F71" s="163"/>
      <c r="G71" s="163"/>
      <c r="H71" s="164"/>
      <c r="I71" s="165"/>
      <c r="J71" s="206"/>
      <c r="K71" s="163"/>
      <c r="L71" s="163"/>
      <c r="M71" s="384"/>
      <c r="N71" s="163"/>
      <c r="O71" s="163"/>
      <c r="P71" s="163"/>
      <c r="Q71" s="163"/>
      <c r="R71" s="163"/>
      <c r="S71" s="163"/>
      <c r="T71" s="163"/>
      <c r="U71" s="235"/>
      <c r="V71" s="236"/>
      <c r="W71" s="237"/>
    </row>
    <row r="72" spans="1:24" ht="22.35" customHeight="1" x14ac:dyDescent="0.35">
      <c r="A72" s="267"/>
      <c r="B72" s="268"/>
      <c r="C72" s="418" t="s">
        <v>35</v>
      </c>
      <c r="D72" s="433">
        <v>5</v>
      </c>
      <c r="E72" s="434">
        <f>SUM(E73:E77)</f>
        <v>935</v>
      </c>
      <c r="F72" s="139"/>
      <c r="G72" s="140"/>
      <c r="H72" s="141"/>
      <c r="I72" s="166"/>
      <c r="J72" s="201"/>
      <c r="K72" s="143"/>
      <c r="L72" s="141"/>
      <c r="M72" s="140"/>
      <c r="N72" s="139"/>
      <c r="O72" s="144"/>
      <c r="P72" s="145"/>
      <c r="Q72" s="146"/>
      <c r="R72" s="147"/>
      <c r="S72" s="148"/>
      <c r="T72" s="141"/>
      <c r="U72" s="218">
        <f>SUM(F72:T72)</f>
        <v>0</v>
      </c>
      <c r="V72" s="218">
        <f>U72*D72</f>
        <v>0</v>
      </c>
      <c r="W72" s="225">
        <f>U72*E72</f>
        <v>0</v>
      </c>
    </row>
    <row r="73" spans="1:24" ht="18" x14ac:dyDescent="0.35">
      <c r="A73" s="267"/>
      <c r="B73" s="268"/>
      <c r="C73" s="273" t="s">
        <v>19</v>
      </c>
      <c r="D73" s="435">
        <v>1</v>
      </c>
      <c r="E73" s="302">
        <v>410</v>
      </c>
      <c r="F73" s="139"/>
      <c r="G73" s="140"/>
      <c r="H73" s="141"/>
      <c r="I73" s="142"/>
      <c r="J73" s="201"/>
      <c r="K73" s="143"/>
      <c r="L73" s="141"/>
      <c r="M73" s="140"/>
      <c r="N73" s="139"/>
      <c r="O73" s="144"/>
      <c r="P73" s="145"/>
      <c r="Q73" s="146"/>
      <c r="R73" s="147"/>
      <c r="S73" s="148"/>
      <c r="T73" s="141"/>
      <c r="U73" s="219"/>
      <c r="V73" s="220">
        <f>SUM(F73:T73)</f>
        <v>0</v>
      </c>
      <c r="W73" s="221">
        <f>V73*E73</f>
        <v>0</v>
      </c>
    </row>
    <row r="74" spans="1:24" ht="18" x14ac:dyDescent="0.35">
      <c r="A74" s="267"/>
      <c r="B74" s="268"/>
      <c r="C74" s="273" t="s">
        <v>20</v>
      </c>
      <c r="D74" s="435">
        <v>1</v>
      </c>
      <c r="E74" s="302">
        <v>190</v>
      </c>
      <c r="F74" s="139"/>
      <c r="G74" s="140"/>
      <c r="H74" s="141"/>
      <c r="I74" s="142"/>
      <c r="J74" s="201"/>
      <c r="K74" s="143"/>
      <c r="L74" s="141"/>
      <c r="M74" s="140"/>
      <c r="N74" s="139"/>
      <c r="O74" s="144"/>
      <c r="P74" s="145"/>
      <c r="Q74" s="146"/>
      <c r="R74" s="147"/>
      <c r="S74" s="148"/>
      <c r="T74" s="141"/>
      <c r="U74" s="219"/>
      <c r="V74" s="220">
        <f>SUM(F74:T74)</f>
        <v>0</v>
      </c>
      <c r="W74" s="221">
        <f>V74*E74</f>
        <v>0</v>
      </c>
    </row>
    <row r="75" spans="1:24" ht="18" x14ac:dyDescent="0.35">
      <c r="A75" s="269"/>
      <c r="B75" s="270"/>
      <c r="C75" s="274" t="s">
        <v>21</v>
      </c>
      <c r="D75" s="436">
        <v>1</v>
      </c>
      <c r="E75" s="302">
        <v>155</v>
      </c>
      <c r="F75" s="139"/>
      <c r="G75" s="140"/>
      <c r="H75" s="141"/>
      <c r="I75" s="142"/>
      <c r="J75" s="201"/>
      <c r="K75" s="143"/>
      <c r="L75" s="141"/>
      <c r="M75" s="140"/>
      <c r="N75" s="139"/>
      <c r="O75" s="144"/>
      <c r="P75" s="145"/>
      <c r="Q75" s="146"/>
      <c r="R75" s="147"/>
      <c r="S75" s="148"/>
      <c r="T75" s="141"/>
      <c r="U75" s="219"/>
      <c r="V75" s="220">
        <f>SUM(F75:T75)</f>
        <v>0</v>
      </c>
      <c r="W75" s="221">
        <f>V75*E75</f>
        <v>0</v>
      </c>
    </row>
    <row r="76" spans="1:24" ht="18" x14ac:dyDescent="0.35">
      <c r="A76" s="10"/>
      <c r="B76" s="275"/>
      <c r="C76" s="274" t="s">
        <v>23</v>
      </c>
      <c r="D76" s="437">
        <v>1</v>
      </c>
      <c r="E76" s="302">
        <v>110</v>
      </c>
      <c r="F76" s="139"/>
      <c r="G76" s="140"/>
      <c r="H76" s="141"/>
      <c r="I76" s="142"/>
      <c r="J76" s="201"/>
      <c r="K76" s="143"/>
      <c r="L76" s="141"/>
      <c r="M76" s="140"/>
      <c r="N76" s="139"/>
      <c r="O76" s="144"/>
      <c r="P76" s="145"/>
      <c r="Q76" s="146"/>
      <c r="R76" s="147"/>
      <c r="S76" s="148"/>
      <c r="T76" s="141"/>
      <c r="U76" s="227"/>
      <c r="V76" s="220">
        <f>SUM(F76:T76)</f>
        <v>0</v>
      </c>
      <c r="W76" s="221">
        <f>V76*E76</f>
        <v>0</v>
      </c>
    </row>
    <row r="77" spans="1:24" ht="18.600000000000001" thickBot="1" x14ac:dyDescent="0.4">
      <c r="A77" s="271"/>
      <c r="B77" s="272"/>
      <c r="C77" s="276" t="s">
        <v>25</v>
      </c>
      <c r="D77" s="438">
        <v>1</v>
      </c>
      <c r="E77" s="417">
        <v>70</v>
      </c>
      <c r="F77" s="151"/>
      <c r="G77" s="152"/>
      <c r="H77" s="153"/>
      <c r="I77" s="154"/>
      <c r="J77" s="202"/>
      <c r="K77" s="155"/>
      <c r="L77" s="153"/>
      <c r="M77" s="152"/>
      <c r="N77" s="151"/>
      <c r="O77" s="156"/>
      <c r="P77" s="377"/>
      <c r="Q77" s="157"/>
      <c r="R77" s="158"/>
      <c r="S77" s="159"/>
      <c r="T77" s="153"/>
      <c r="U77" s="222"/>
      <c r="V77" s="223">
        <f>SUM(F77:T77)</f>
        <v>0</v>
      </c>
      <c r="W77" s="226">
        <f>V77*E77</f>
        <v>0</v>
      </c>
    </row>
    <row r="78" spans="1:24" ht="22.35" customHeight="1" x14ac:dyDescent="0.35">
      <c r="A78" s="267"/>
      <c r="B78" s="268"/>
      <c r="C78" s="418" t="s">
        <v>36</v>
      </c>
      <c r="D78" s="415">
        <v>3</v>
      </c>
      <c r="E78" s="416">
        <f>SUM(E79:E81)</f>
        <v>255</v>
      </c>
      <c r="F78" s="385"/>
      <c r="G78" s="384"/>
      <c r="H78" s="390"/>
      <c r="I78" s="167"/>
      <c r="J78" s="393"/>
      <c r="K78" s="394"/>
      <c r="L78" s="390"/>
      <c r="M78" s="384"/>
      <c r="N78" s="385"/>
      <c r="O78" s="386"/>
      <c r="P78" s="163"/>
      <c r="Q78" s="387"/>
      <c r="R78" s="388"/>
      <c r="S78" s="389"/>
      <c r="T78" s="390"/>
      <c r="U78" s="218">
        <f>SUM(F78:T78)</f>
        <v>0</v>
      </c>
      <c r="V78" s="218">
        <f>U78*D78</f>
        <v>0</v>
      </c>
      <c r="W78" s="225">
        <f>U78*E78</f>
        <v>0</v>
      </c>
    </row>
    <row r="79" spans="1:24" ht="18" x14ac:dyDescent="0.35">
      <c r="A79" s="267"/>
      <c r="B79" s="268"/>
      <c r="C79" s="273" t="s">
        <v>19</v>
      </c>
      <c r="D79" s="273">
        <v>1</v>
      </c>
      <c r="E79" s="439">
        <v>85</v>
      </c>
      <c r="F79" s="385"/>
      <c r="G79" s="384"/>
      <c r="H79" s="390"/>
      <c r="I79" s="392"/>
      <c r="J79" s="393"/>
      <c r="K79" s="394"/>
      <c r="L79" s="390"/>
      <c r="M79" s="384"/>
      <c r="N79" s="385"/>
      <c r="O79" s="386"/>
      <c r="P79" s="163"/>
      <c r="Q79" s="387"/>
      <c r="R79" s="388"/>
      <c r="S79" s="389"/>
      <c r="T79" s="390"/>
      <c r="U79" s="219"/>
      <c r="V79" s="220">
        <f>SUM(F79:T79)</f>
        <v>0</v>
      </c>
      <c r="W79" s="221">
        <f>V79*E79</f>
        <v>0</v>
      </c>
    </row>
    <row r="80" spans="1:24" ht="18" x14ac:dyDescent="0.35">
      <c r="A80" s="267"/>
      <c r="B80" s="268"/>
      <c r="C80" s="273" t="s">
        <v>20</v>
      </c>
      <c r="D80" s="273">
        <v>1</v>
      </c>
      <c r="E80" s="439">
        <v>70</v>
      </c>
      <c r="F80" s="385"/>
      <c r="G80" s="384"/>
      <c r="H80" s="390"/>
      <c r="I80" s="392"/>
      <c r="J80" s="393"/>
      <c r="K80" s="394"/>
      <c r="L80" s="390"/>
      <c r="M80" s="384"/>
      <c r="N80" s="385"/>
      <c r="O80" s="386"/>
      <c r="P80" s="163"/>
      <c r="Q80" s="387"/>
      <c r="R80" s="388"/>
      <c r="S80" s="389"/>
      <c r="T80" s="390"/>
      <c r="U80" s="219"/>
      <c r="V80" s="220">
        <f>SUM(F80:T80)</f>
        <v>0</v>
      </c>
      <c r="W80" s="221">
        <f>V80*E80</f>
        <v>0</v>
      </c>
    </row>
    <row r="81" spans="1:23" ht="18" x14ac:dyDescent="0.35">
      <c r="A81" s="269"/>
      <c r="B81" s="270"/>
      <c r="C81" s="274" t="s">
        <v>21</v>
      </c>
      <c r="D81" s="274">
        <v>1</v>
      </c>
      <c r="E81" s="439">
        <v>100</v>
      </c>
      <c r="F81" s="385"/>
      <c r="G81" s="384"/>
      <c r="H81" s="390"/>
      <c r="I81" s="392"/>
      <c r="J81" s="393"/>
      <c r="K81" s="394"/>
      <c r="L81" s="390"/>
      <c r="M81" s="384"/>
      <c r="N81" s="385"/>
      <c r="O81" s="386"/>
      <c r="P81" s="163"/>
      <c r="Q81" s="387"/>
      <c r="R81" s="388"/>
      <c r="S81" s="389"/>
      <c r="T81" s="390"/>
      <c r="U81" s="219"/>
      <c r="V81" s="220">
        <f>SUM(F81:T81)</f>
        <v>0</v>
      </c>
      <c r="W81" s="221">
        <f>V81*E81</f>
        <v>0</v>
      </c>
    </row>
    <row r="82" spans="1:23" ht="18" x14ac:dyDescent="0.35">
      <c r="A82" s="10"/>
      <c r="B82" s="275"/>
      <c r="C82" s="274"/>
      <c r="D82" s="277"/>
      <c r="E82" s="440"/>
      <c r="F82" s="128"/>
      <c r="G82" s="129"/>
      <c r="H82" s="130"/>
      <c r="I82" s="168"/>
      <c r="J82" s="200"/>
      <c r="K82" s="132"/>
      <c r="L82" s="130"/>
      <c r="M82" s="129"/>
      <c r="N82" s="128"/>
      <c r="O82" s="133"/>
      <c r="P82" s="113"/>
      <c r="Q82" s="134"/>
      <c r="R82" s="135"/>
      <c r="S82" s="136"/>
      <c r="T82" s="130"/>
      <c r="U82" s="227"/>
      <c r="V82" s="220"/>
      <c r="W82" s="238"/>
    </row>
    <row r="83" spans="1:23" ht="18.600000000000001" thickBot="1" x14ac:dyDescent="0.4">
      <c r="A83" s="271"/>
      <c r="B83" s="272"/>
      <c r="C83" s="276"/>
      <c r="D83" s="276"/>
      <c r="E83" s="396"/>
      <c r="F83" s="151"/>
      <c r="G83" s="152"/>
      <c r="H83" s="153"/>
      <c r="I83" s="169"/>
      <c r="J83" s="202"/>
      <c r="K83" s="155"/>
      <c r="L83" s="153"/>
      <c r="M83" s="152"/>
      <c r="N83" s="151"/>
      <c r="O83" s="156"/>
      <c r="P83" s="170"/>
      <c r="Q83" s="157"/>
      <c r="R83" s="158"/>
      <c r="S83" s="159"/>
      <c r="T83" s="153"/>
      <c r="U83" s="222"/>
      <c r="V83" s="223"/>
      <c r="W83" s="224"/>
    </row>
    <row r="84" spans="1:23" ht="22.35" customHeight="1" x14ac:dyDescent="0.35">
      <c r="A84" s="267"/>
      <c r="B84" s="268"/>
      <c r="C84" s="418" t="s">
        <v>37</v>
      </c>
      <c r="D84" s="415">
        <v>3</v>
      </c>
      <c r="E84" s="416">
        <f>SUM(E85:E87)</f>
        <v>205</v>
      </c>
      <c r="F84" s="385"/>
      <c r="G84" s="384"/>
      <c r="H84" s="390"/>
      <c r="I84" s="167"/>
      <c r="J84" s="393"/>
      <c r="K84" s="394"/>
      <c r="L84" s="390"/>
      <c r="M84" s="384"/>
      <c r="N84" s="385"/>
      <c r="O84" s="386"/>
      <c r="P84" s="163"/>
      <c r="Q84" s="387"/>
      <c r="R84" s="388"/>
      <c r="S84" s="389"/>
      <c r="T84" s="390"/>
      <c r="U84" s="218">
        <f>SUM(F84:T84)</f>
        <v>0</v>
      </c>
      <c r="V84" s="218">
        <f>U84*D84</f>
        <v>0</v>
      </c>
      <c r="W84" s="225">
        <f>U84*E84</f>
        <v>0</v>
      </c>
    </row>
    <row r="85" spans="1:23" ht="18" x14ac:dyDescent="0.35">
      <c r="A85" s="267"/>
      <c r="B85" s="268"/>
      <c r="C85" s="273" t="s">
        <v>19</v>
      </c>
      <c r="D85" s="273">
        <v>1</v>
      </c>
      <c r="E85" s="439">
        <v>85</v>
      </c>
      <c r="F85" s="385"/>
      <c r="G85" s="384"/>
      <c r="H85" s="390"/>
      <c r="I85" s="392"/>
      <c r="J85" s="393"/>
      <c r="K85" s="394"/>
      <c r="L85" s="390"/>
      <c r="M85" s="384"/>
      <c r="N85" s="385"/>
      <c r="O85" s="386"/>
      <c r="P85" s="163"/>
      <c r="Q85" s="387"/>
      <c r="R85" s="388"/>
      <c r="S85" s="389"/>
      <c r="T85" s="390"/>
      <c r="U85" s="219"/>
      <c r="V85" s="220">
        <f>SUM(F85:T85)</f>
        <v>0</v>
      </c>
      <c r="W85" s="221">
        <f>V85*E85</f>
        <v>0</v>
      </c>
    </row>
    <row r="86" spans="1:23" ht="18" x14ac:dyDescent="0.35">
      <c r="A86" s="267"/>
      <c r="B86" s="268"/>
      <c r="C86" s="273" t="s">
        <v>20</v>
      </c>
      <c r="D86" s="273">
        <v>1</v>
      </c>
      <c r="E86" s="439">
        <v>73</v>
      </c>
      <c r="F86" s="385"/>
      <c r="G86" s="384"/>
      <c r="H86" s="390"/>
      <c r="I86" s="392"/>
      <c r="J86" s="393"/>
      <c r="K86" s="394"/>
      <c r="L86" s="390"/>
      <c r="M86" s="384"/>
      <c r="N86" s="385"/>
      <c r="O86" s="386"/>
      <c r="P86" s="163"/>
      <c r="Q86" s="387"/>
      <c r="R86" s="388"/>
      <c r="S86" s="389"/>
      <c r="T86" s="390"/>
      <c r="U86" s="219"/>
      <c r="V86" s="220">
        <f>SUM(F86:T86)</f>
        <v>0</v>
      </c>
      <c r="W86" s="221">
        <f>V86*E86</f>
        <v>0</v>
      </c>
    </row>
    <row r="87" spans="1:23" ht="18" x14ac:dyDescent="0.35">
      <c r="A87" s="269"/>
      <c r="B87" s="270"/>
      <c r="C87" s="274" t="s">
        <v>21</v>
      </c>
      <c r="D87" s="274">
        <v>1</v>
      </c>
      <c r="E87" s="302">
        <v>47</v>
      </c>
      <c r="F87" s="139"/>
      <c r="G87" s="140"/>
      <c r="H87" s="141"/>
      <c r="I87" s="142"/>
      <c r="J87" s="201"/>
      <c r="K87" s="143"/>
      <c r="L87" s="141"/>
      <c r="M87" s="140"/>
      <c r="N87" s="139"/>
      <c r="O87" s="144"/>
      <c r="P87" s="145"/>
      <c r="Q87" s="146"/>
      <c r="R87" s="147"/>
      <c r="S87" s="148"/>
      <c r="T87" s="141"/>
      <c r="U87" s="239"/>
      <c r="V87" s="220">
        <f>SUM(F87:T87)</f>
        <v>0</v>
      </c>
      <c r="W87" s="221">
        <f>V87*E87</f>
        <v>0</v>
      </c>
    </row>
    <row r="88" spans="1:23" ht="18" x14ac:dyDescent="0.35">
      <c r="A88" s="10"/>
      <c r="B88" s="275"/>
      <c r="C88" s="274"/>
      <c r="D88" s="277"/>
      <c r="E88" s="440"/>
      <c r="F88" s="128"/>
      <c r="G88" s="129"/>
      <c r="H88" s="130"/>
      <c r="I88" s="168"/>
      <c r="J88" s="200"/>
      <c r="K88" s="132"/>
      <c r="L88" s="130"/>
      <c r="M88" s="129"/>
      <c r="N88" s="128"/>
      <c r="O88" s="133"/>
      <c r="P88" s="113"/>
      <c r="Q88" s="134"/>
      <c r="R88" s="135"/>
      <c r="S88" s="136"/>
      <c r="T88" s="130"/>
      <c r="U88" s="227"/>
      <c r="V88" s="220"/>
      <c r="W88" s="238"/>
    </row>
    <row r="89" spans="1:23" ht="18.600000000000001" thickBot="1" x14ac:dyDescent="0.4">
      <c r="A89" s="271"/>
      <c r="B89" s="272"/>
      <c r="C89" s="276"/>
      <c r="D89" s="276"/>
      <c r="E89" s="396"/>
      <c r="F89" s="151"/>
      <c r="G89" s="152"/>
      <c r="H89" s="153"/>
      <c r="I89" s="169"/>
      <c r="J89" s="202"/>
      <c r="K89" s="155"/>
      <c r="L89" s="153"/>
      <c r="M89" s="152"/>
      <c r="N89" s="151"/>
      <c r="O89" s="156"/>
      <c r="P89" s="170"/>
      <c r="Q89" s="157"/>
      <c r="R89" s="158"/>
      <c r="S89" s="159"/>
      <c r="T89" s="153"/>
      <c r="U89" s="222"/>
      <c r="V89" s="223"/>
      <c r="W89" s="224"/>
    </row>
    <row r="90" spans="1:23" ht="22.35" customHeight="1" x14ac:dyDescent="0.35">
      <c r="A90" s="267"/>
      <c r="B90" s="268"/>
      <c r="C90" s="418" t="s">
        <v>38</v>
      </c>
      <c r="D90" s="415">
        <v>6</v>
      </c>
      <c r="E90" s="419">
        <f>SUM(E91:E92)</f>
        <v>455</v>
      </c>
      <c r="F90" s="128"/>
      <c r="G90" s="129"/>
      <c r="H90" s="130"/>
      <c r="I90" s="131"/>
      <c r="J90" s="200"/>
      <c r="K90" s="132"/>
      <c r="L90" s="130"/>
      <c r="M90" s="129"/>
      <c r="N90" s="128"/>
      <c r="O90" s="133"/>
      <c r="P90" s="376"/>
      <c r="Q90" s="134"/>
      <c r="R90" s="135"/>
      <c r="S90" s="136"/>
      <c r="T90" s="130"/>
      <c r="U90" s="218">
        <f>SUM(F90:T90)</f>
        <v>0</v>
      </c>
      <c r="V90" s="218">
        <f>U90*D90</f>
        <v>0</v>
      </c>
      <c r="W90" s="225">
        <f>U90*E90</f>
        <v>0</v>
      </c>
    </row>
    <row r="91" spans="1:23" ht="18" x14ac:dyDescent="0.35">
      <c r="A91" s="267"/>
      <c r="B91" s="268"/>
      <c r="C91" s="273" t="s">
        <v>19</v>
      </c>
      <c r="D91" s="273">
        <v>3</v>
      </c>
      <c r="E91" s="302">
        <v>155</v>
      </c>
      <c r="F91" s="139"/>
      <c r="G91" s="140"/>
      <c r="H91" s="141"/>
      <c r="I91" s="142"/>
      <c r="J91" s="201"/>
      <c r="K91" s="143"/>
      <c r="L91" s="141"/>
      <c r="M91" s="140"/>
      <c r="N91" s="139"/>
      <c r="O91" s="144"/>
      <c r="P91" s="145"/>
      <c r="Q91" s="146"/>
      <c r="R91" s="147"/>
      <c r="S91" s="148"/>
      <c r="T91" s="141"/>
      <c r="U91" s="219"/>
      <c r="V91" s="220">
        <f>SUM(F91:T91)</f>
        <v>0</v>
      </c>
      <c r="W91" s="221">
        <f>V91*E91</f>
        <v>0</v>
      </c>
    </row>
    <row r="92" spans="1:23" ht="18" x14ac:dyDescent="0.35">
      <c r="A92" s="267"/>
      <c r="B92" s="268"/>
      <c r="C92" s="273" t="s">
        <v>20</v>
      </c>
      <c r="D92" s="273">
        <v>3</v>
      </c>
      <c r="E92" s="302">
        <v>300</v>
      </c>
      <c r="F92" s="139"/>
      <c r="G92" s="140"/>
      <c r="H92" s="141"/>
      <c r="I92" s="142"/>
      <c r="J92" s="201"/>
      <c r="K92" s="143"/>
      <c r="L92" s="141"/>
      <c r="M92" s="140"/>
      <c r="N92" s="139"/>
      <c r="O92" s="144"/>
      <c r="P92" s="145"/>
      <c r="Q92" s="146"/>
      <c r="R92" s="147"/>
      <c r="S92" s="148"/>
      <c r="T92" s="141"/>
      <c r="U92" s="219"/>
      <c r="V92" s="220">
        <f>SUM(F92:T92)</f>
        <v>0</v>
      </c>
      <c r="W92" s="221">
        <f>V92*E92</f>
        <v>0</v>
      </c>
    </row>
    <row r="93" spans="1:23" ht="18" x14ac:dyDescent="0.35">
      <c r="A93" s="269"/>
      <c r="B93" s="270"/>
      <c r="C93" s="441"/>
      <c r="D93" s="441"/>
      <c r="E93" s="440"/>
      <c r="F93" s="128"/>
      <c r="G93" s="129"/>
      <c r="H93" s="130"/>
      <c r="I93" s="168"/>
      <c r="J93" s="200"/>
      <c r="K93" s="132"/>
      <c r="L93" s="130"/>
      <c r="M93" s="129"/>
      <c r="N93" s="128"/>
      <c r="O93" s="133"/>
      <c r="P93" s="113"/>
      <c r="Q93" s="134"/>
      <c r="R93" s="135"/>
      <c r="S93" s="136"/>
      <c r="T93" s="130"/>
      <c r="U93" s="219"/>
      <c r="V93" s="220"/>
      <c r="W93" s="221"/>
    </row>
    <row r="94" spans="1:23" ht="18.600000000000001" thickBot="1" x14ac:dyDescent="0.4">
      <c r="A94" s="271"/>
      <c r="B94" s="272"/>
      <c r="C94" s="442"/>
      <c r="D94" s="276"/>
      <c r="E94" s="443"/>
      <c r="F94" s="151"/>
      <c r="G94" s="152"/>
      <c r="H94" s="153"/>
      <c r="I94" s="169"/>
      <c r="J94" s="202"/>
      <c r="K94" s="155"/>
      <c r="L94" s="153"/>
      <c r="M94" s="152"/>
      <c r="N94" s="151"/>
      <c r="O94" s="156"/>
      <c r="P94" s="170"/>
      <c r="Q94" s="157"/>
      <c r="R94" s="158"/>
      <c r="S94" s="159"/>
      <c r="T94" s="153"/>
      <c r="U94" s="222"/>
      <c r="V94" s="240"/>
      <c r="W94" s="224"/>
    </row>
    <row r="95" spans="1:23" ht="18" x14ac:dyDescent="0.35">
      <c r="A95" s="267"/>
      <c r="B95" s="268"/>
      <c r="C95" s="578" t="s">
        <v>39</v>
      </c>
      <c r="D95" s="593">
        <v>3</v>
      </c>
      <c r="E95" s="572">
        <v>870</v>
      </c>
      <c r="F95" s="553"/>
      <c r="G95" s="551"/>
      <c r="H95" s="540"/>
      <c r="I95" s="574"/>
      <c r="J95" s="576"/>
      <c r="K95" s="549"/>
      <c r="L95" s="540"/>
      <c r="M95" s="551"/>
      <c r="N95" s="553"/>
      <c r="O95" s="555"/>
      <c r="P95" s="557"/>
      <c r="Q95" s="559"/>
      <c r="R95" s="561"/>
      <c r="S95" s="563"/>
      <c r="T95" s="540"/>
      <c r="U95" s="542">
        <f>SUM(F95:T98)</f>
        <v>0</v>
      </c>
      <c r="V95" s="542">
        <f>U95*D95</f>
        <v>0</v>
      </c>
      <c r="W95" s="544">
        <f>U95*E95</f>
        <v>0</v>
      </c>
    </row>
    <row r="96" spans="1:23" ht="18" x14ac:dyDescent="0.35">
      <c r="A96" s="267"/>
      <c r="B96" s="268"/>
      <c r="C96" s="578"/>
      <c r="D96" s="593"/>
      <c r="E96" s="572"/>
      <c r="F96" s="553"/>
      <c r="G96" s="551"/>
      <c r="H96" s="540"/>
      <c r="I96" s="574"/>
      <c r="J96" s="576"/>
      <c r="K96" s="549"/>
      <c r="L96" s="540"/>
      <c r="M96" s="551"/>
      <c r="N96" s="553"/>
      <c r="O96" s="555"/>
      <c r="P96" s="557"/>
      <c r="Q96" s="559"/>
      <c r="R96" s="561"/>
      <c r="S96" s="563"/>
      <c r="T96" s="540"/>
      <c r="U96" s="542"/>
      <c r="V96" s="542"/>
      <c r="W96" s="544"/>
    </row>
    <row r="97" spans="1:23" ht="18" x14ac:dyDescent="0.35">
      <c r="A97" s="269"/>
      <c r="B97" s="270"/>
      <c r="C97" s="578"/>
      <c r="D97" s="593"/>
      <c r="E97" s="572"/>
      <c r="F97" s="553"/>
      <c r="G97" s="551"/>
      <c r="H97" s="540"/>
      <c r="I97" s="574"/>
      <c r="J97" s="576"/>
      <c r="K97" s="549"/>
      <c r="L97" s="540"/>
      <c r="M97" s="551"/>
      <c r="N97" s="553"/>
      <c r="O97" s="555"/>
      <c r="P97" s="557"/>
      <c r="Q97" s="559"/>
      <c r="R97" s="561"/>
      <c r="S97" s="563"/>
      <c r="T97" s="540"/>
      <c r="U97" s="542"/>
      <c r="V97" s="542"/>
      <c r="W97" s="544"/>
    </row>
    <row r="98" spans="1:23" ht="18.600000000000001" thickBot="1" x14ac:dyDescent="0.4">
      <c r="A98" s="271"/>
      <c r="B98" s="272"/>
      <c r="C98" s="579"/>
      <c r="D98" s="594"/>
      <c r="E98" s="573"/>
      <c r="F98" s="554"/>
      <c r="G98" s="552"/>
      <c r="H98" s="541"/>
      <c r="I98" s="575"/>
      <c r="J98" s="577"/>
      <c r="K98" s="550"/>
      <c r="L98" s="541"/>
      <c r="M98" s="552"/>
      <c r="N98" s="554"/>
      <c r="O98" s="556"/>
      <c r="P98" s="558"/>
      <c r="Q98" s="560"/>
      <c r="R98" s="562"/>
      <c r="S98" s="564"/>
      <c r="T98" s="541"/>
      <c r="U98" s="543"/>
      <c r="V98" s="543"/>
      <c r="W98" s="545"/>
    </row>
    <row r="99" spans="1:23" ht="18" x14ac:dyDescent="0.35">
      <c r="A99" s="444"/>
      <c r="B99" s="268"/>
      <c r="C99" s="578" t="s">
        <v>40</v>
      </c>
      <c r="D99" s="593">
        <v>1</v>
      </c>
      <c r="E99" s="572">
        <v>330</v>
      </c>
      <c r="F99" s="553"/>
      <c r="G99" s="551"/>
      <c r="H99" s="540"/>
      <c r="I99" s="574"/>
      <c r="J99" s="576"/>
      <c r="K99" s="549"/>
      <c r="L99" s="540"/>
      <c r="M99" s="551"/>
      <c r="N99" s="553"/>
      <c r="O99" s="555"/>
      <c r="P99" s="557"/>
      <c r="Q99" s="559"/>
      <c r="R99" s="561"/>
      <c r="S99" s="563"/>
      <c r="T99" s="540"/>
      <c r="U99" s="542">
        <f>SUM(F99:T102)</f>
        <v>0</v>
      </c>
      <c r="V99" s="542">
        <f>U99*D99</f>
        <v>0</v>
      </c>
      <c r="W99" s="544">
        <f>U99*E99</f>
        <v>0</v>
      </c>
    </row>
    <row r="100" spans="1:23" ht="18" x14ac:dyDescent="0.35">
      <c r="A100" s="444"/>
      <c r="B100" s="268"/>
      <c r="C100" s="578"/>
      <c r="D100" s="593"/>
      <c r="E100" s="572"/>
      <c r="F100" s="553"/>
      <c r="G100" s="551"/>
      <c r="H100" s="540"/>
      <c r="I100" s="574"/>
      <c r="J100" s="576"/>
      <c r="K100" s="549"/>
      <c r="L100" s="540"/>
      <c r="M100" s="551"/>
      <c r="N100" s="553"/>
      <c r="O100" s="555"/>
      <c r="P100" s="557"/>
      <c r="Q100" s="559"/>
      <c r="R100" s="561"/>
      <c r="S100" s="563"/>
      <c r="T100" s="540"/>
      <c r="U100" s="542"/>
      <c r="V100" s="542"/>
      <c r="W100" s="544"/>
    </row>
    <row r="101" spans="1:23" ht="18" x14ac:dyDescent="0.35">
      <c r="A101" s="445"/>
      <c r="B101" s="270"/>
      <c r="C101" s="578"/>
      <c r="D101" s="593"/>
      <c r="E101" s="572"/>
      <c r="F101" s="553"/>
      <c r="G101" s="551"/>
      <c r="H101" s="540"/>
      <c r="I101" s="574"/>
      <c r="J101" s="576"/>
      <c r="K101" s="549"/>
      <c r="L101" s="540"/>
      <c r="M101" s="551"/>
      <c r="N101" s="553"/>
      <c r="O101" s="555"/>
      <c r="P101" s="557"/>
      <c r="Q101" s="559"/>
      <c r="R101" s="561"/>
      <c r="S101" s="563"/>
      <c r="T101" s="540"/>
      <c r="U101" s="542"/>
      <c r="V101" s="542"/>
      <c r="W101" s="544"/>
    </row>
    <row r="102" spans="1:23" ht="18.600000000000001" thickBot="1" x14ac:dyDescent="0.4">
      <c r="A102" s="446"/>
      <c r="B102" s="272"/>
      <c r="C102" s="579"/>
      <c r="D102" s="594"/>
      <c r="E102" s="573"/>
      <c r="F102" s="554"/>
      <c r="G102" s="552"/>
      <c r="H102" s="541"/>
      <c r="I102" s="575"/>
      <c r="J102" s="577"/>
      <c r="K102" s="550"/>
      <c r="L102" s="541"/>
      <c r="M102" s="552"/>
      <c r="N102" s="554"/>
      <c r="O102" s="556"/>
      <c r="P102" s="558"/>
      <c r="Q102" s="560"/>
      <c r="R102" s="562"/>
      <c r="S102" s="564"/>
      <c r="T102" s="541"/>
      <c r="U102" s="543"/>
      <c r="V102" s="543"/>
      <c r="W102" s="545"/>
    </row>
    <row r="103" spans="1:23" ht="21" x14ac:dyDescent="0.4">
      <c r="A103" s="619" t="s">
        <v>41</v>
      </c>
      <c r="B103" s="620"/>
      <c r="C103" s="621"/>
      <c r="D103" s="431"/>
      <c r="E103" s="447"/>
      <c r="F103" s="108"/>
      <c r="G103" s="108"/>
      <c r="H103" s="108"/>
      <c r="I103" s="108"/>
      <c r="J103" s="108"/>
      <c r="K103" s="108"/>
      <c r="L103" s="108"/>
      <c r="M103" s="103"/>
      <c r="N103" s="108"/>
      <c r="O103" s="108"/>
      <c r="P103" s="108"/>
      <c r="Q103" s="108"/>
      <c r="R103" s="108"/>
      <c r="S103" s="108"/>
      <c r="T103" s="108"/>
      <c r="U103" s="241"/>
      <c r="V103" s="241"/>
      <c r="W103" s="242"/>
    </row>
    <row r="104" spans="1:23" ht="18" x14ac:dyDescent="0.35">
      <c r="A104" s="300"/>
      <c r="B104" s="301"/>
      <c r="C104" s="591" t="s">
        <v>42</v>
      </c>
      <c r="D104" s="592">
        <v>5</v>
      </c>
      <c r="E104" s="603">
        <v>280</v>
      </c>
      <c r="F104" s="586"/>
      <c r="G104" s="585"/>
      <c r="H104" s="582"/>
      <c r="I104" s="598"/>
      <c r="J104" s="599"/>
      <c r="K104" s="590"/>
      <c r="L104" s="582"/>
      <c r="M104" s="585"/>
      <c r="N104" s="586"/>
      <c r="O104" s="587"/>
      <c r="P104" s="588"/>
      <c r="Q104" s="589"/>
      <c r="R104" s="580"/>
      <c r="S104" s="581"/>
      <c r="T104" s="582"/>
      <c r="U104" s="583">
        <f>SUM(F104:T107)</f>
        <v>0</v>
      </c>
      <c r="V104" s="583">
        <f>U104*D104</f>
        <v>0</v>
      </c>
      <c r="W104" s="584">
        <f>U104*E104</f>
        <v>0</v>
      </c>
    </row>
    <row r="105" spans="1:23" ht="18" x14ac:dyDescent="0.35">
      <c r="A105" s="267"/>
      <c r="B105" s="268"/>
      <c r="C105" s="578"/>
      <c r="D105" s="593"/>
      <c r="E105" s="572"/>
      <c r="F105" s="553"/>
      <c r="G105" s="551"/>
      <c r="H105" s="540"/>
      <c r="I105" s="574"/>
      <c r="J105" s="576"/>
      <c r="K105" s="549"/>
      <c r="L105" s="540"/>
      <c r="M105" s="551"/>
      <c r="N105" s="553"/>
      <c r="O105" s="555"/>
      <c r="P105" s="557"/>
      <c r="Q105" s="559"/>
      <c r="R105" s="561"/>
      <c r="S105" s="563"/>
      <c r="T105" s="540"/>
      <c r="U105" s="542"/>
      <c r="V105" s="542"/>
      <c r="W105" s="544"/>
    </row>
    <row r="106" spans="1:23" ht="18" x14ac:dyDescent="0.35">
      <c r="A106" s="269"/>
      <c r="B106" s="270"/>
      <c r="C106" s="578"/>
      <c r="D106" s="593"/>
      <c r="E106" s="572"/>
      <c r="F106" s="553"/>
      <c r="G106" s="551"/>
      <c r="H106" s="540"/>
      <c r="I106" s="574"/>
      <c r="J106" s="576"/>
      <c r="K106" s="549"/>
      <c r="L106" s="540"/>
      <c r="M106" s="551"/>
      <c r="N106" s="553"/>
      <c r="O106" s="555"/>
      <c r="P106" s="557"/>
      <c r="Q106" s="559"/>
      <c r="R106" s="561"/>
      <c r="S106" s="563"/>
      <c r="T106" s="540"/>
      <c r="U106" s="542"/>
      <c r="V106" s="542"/>
      <c r="W106" s="544"/>
    </row>
    <row r="107" spans="1:23" ht="18.600000000000001" thickBot="1" x14ac:dyDescent="0.4">
      <c r="A107" s="271"/>
      <c r="B107" s="272"/>
      <c r="C107" s="579"/>
      <c r="D107" s="594"/>
      <c r="E107" s="573"/>
      <c r="F107" s="554"/>
      <c r="G107" s="552"/>
      <c r="H107" s="541"/>
      <c r="I107" s="575"/>
      <c r="J107" s="577"/>
      <c r="K107" s="550"/>
      <c r="L107" s="541"/>
      <c r="M107" s="552"/>
      <c r="N107" s="554"/>
      <c r="O107" s="556"/>
      <c r="P107" s="558"/>
      <c r="Q107" s="560"/>
      <c r="R107" s="562"/>
      <c r="S107" s="564"/>
      <c r="T107" s="541"/>
      <c r="U107" s="543"/>
      <c r="V107" s="543"/>
      <c r="W107" s="545"/>
    </row>
    <row r="108" spans="1:23" ht="22.35" customHeight="1" x14ac:dyDescent="0.35">
      <c r="A108" s="267"/>
      <c r="B108" s="268"/>
      <c r="C108" s="418" t="s">
        <v>43</v>
      </c>
      <c r="D108" s="415">
        <v>5</v>
      </c>
      <c r="E108" s="419">
        <v>850</v>
      </c>
      <c r="F108" s="128"/>
      <c r="G108" s="129"/>
      <c r="H108" s="130"/>
      <c r="I108" s="131"/>
      <c r="J108" s="200"/>
      <c r="K108" s="132"/>
      <c r="L108" s="130"/>
      <c r="M108" s="129"/>
      <c r="N108" s="128"/>
      <c r="O108" s="133"/>
      <c r="P108" s="376"/>
      <c r="Q108" s="134"/>
      <c r="R108" s="135"/>
      <c r="S108" s="136"/>
      <c r="T108" s="130"/>
      <c r="U108" s="218">
        <f>SUM(F108:T108)</f>
        <v>0</v>
      </c>
      <c r="V108" s="218">
        <f>U108*D108</f>
        <v>0</v>
      </c>
      <c r="W108" s="225">
        <f>U108*E108</f>
        <v>0</v>
      </c>
    </row>
    <row r="109" spans="1:23" ht="18" x14ac:dyDescent="0.35">
      <c r="A109" s="267"/>
      <c r="B109" s="268"/>
      <c r="C109" s="273" t="s">
        <v>19</v>
      </c>
      <c r="D109" s="273">
        <v>1</v>
      </c>
      <c r="E109" s="448">
        <v>180</v>
      </c>
      <c r="F109" s="171"/>
      <c r="G109" s="172"/>
      <c r="H109" s="173"/>
      <c r="I109" s="174"/>
      <c r="J109" s="203"/>
      <c r="K109" s="175"/>
      <c r="L109" s="173"/>
      <c r="M109" s="172"/>
      <c r="N109" s="171"/>
      <c r="O109" s="176"/>
      <c r="P109" s="375"/>
      <c r="Q109" s="177"/>
      <c r="R109" s="178"/>
      <c r="S109" s="179"/>
      <c r="T109" s="173"/>
      <c r="U109" s="219"/>
      <c r="V109" s="220">
        <f>SUM(F109:T109)</f>
        <v>0</v>
      </c>
      <c r="W109" s="221">
        <f>V109*E109</f>
        <v>0</v>
      </c>
    </row>
    <row r="110" spans="1:23" ht="18" x14ac:dyDescent="0.35">
      <c r="A110" s="267"/>
      <c r="B110" s="268"/>
      <c r="C110" s="273" t="s">
        <v>20</v>
      </c>
      <c r="D110" s="273">
        <v>1</v>
      </c>
      <c r="E110" s="448">
        <v>180</v>
      </c>
      <c r="F110" s="171"/>
      <c r="G110" s="172"/>
      <c r="H110" s="173"/>
      <c r="I110" s="174"/>
      <c r="J110" s="203"/>
      <c r="K110" s="175"/>
      <c r="L110" s="173"/>
      <c r="M110" s="172"/>
      <c r="N110" s="171"/>
      <c r="O110" s="176"/>
      <c r="P110" s="375"/>
      <c r="Q110" s="177"/>
      <c r="R110" s="178"/>
      <c r="S110" s="179"/>
      <c r="T110" s="173"/>
      <c r="U110" s="219"/>
      <c r="V110" s="220">
        <f>SUM(F110:T110)</f>
        <v>0</v>
      </c>
      <c r="W110" s="221">
        <f>V110*E110</f>
        <v>0</v>
      </c>
    </row>
    <row r="111" spans="1:23" ht="18" x14ac:dyDescent="0.35">
      <c r="A111" s="269"/>
      <c r="B111" s="270"/>
      <c r="C111" s="274" t="s">
        <v>21</v>
      </c>
      <c r="D111" s="274">
        <v>1</v>
      </c>
      <c r="E111" s="448">
        <v>160</v>
      </c>
      <c r="F111" s="171"/>
      <c r="G111" s="172"/>
      <c r="H111" s="173"/>
      <c r="I111" s="174"/>
      <c r="J111" s="203"/>
      <c r="K111" s="175"/>
      <c r="L111" s="173"/>
      <c r="M111" s="172"/>
      <c r="N111" s="171"/>
      <c r="O111" s="176"/>
      <c r="P111" s="375"/>
      <c r="Q111" s="177"/>
      <c r="R111" s="178"/>
      <c r="S111" s="179"/>
      <c r="T111" s="173"/>
      <c r="U111" s="219"/>
      <c r="V111" s="220">
        <f>SUM(F111:T111)</f>
        <v>0</v>
      </c>
      <c r="W111" s="221">
        <f>V111*E111</f>
        <v>0</v>
      </c>
    </row>
    <row r="112" spans="1:23" ht="18" x14ac:dyDescent="0.35">
      <c r="A112" s="10"/>
      <c r="B112" s="275"/>
      <c r="C112" s="274" t="s">
        <v>23</v>
      </c>
      <c r="D112" s="277">
        <v>1</v>
      </c>
      <c r="E112" s="448">
        <v>165</v>
      </c>
      <c r="F112" s="171"/>
      <c r="G112" s="172"/>
      <c r="H112" s="173"/>
      <c r="I112" s="174"/>
      <c r="J112" s="203"/>
      <c r="K112" s="175"/>
      <c r="L112" s="173"/>
      <c r="M112" s="172"/>
      <c r="N112" s="171"/>
      <c r="O112" s="176"/>
      <c r="P112" s="375"/>
      <c r="Q112" s="177"/>
      <c r="R112" s="178"/>
      <c r="S112" s="179"/>
      <c r="T112" s="173"/>
      <c r="U112" s="227"/>
      <c r="V112" s="220">
        <f>SUM(F112:T112)</f>
        <v>0</v>
      </c>
      <c r="W112" s="221">
        <f>V112*E112</f>
        <v>0</v>
      </c>
    </row>
    <row r="113" spans="1:23" ht="18.600000000000001" thickBot="1" x14ac:dyDescent="0.4">
      <c r="A113" s="271"/>
      <c r="B113" s="272"/>
      <c r="C113" s="276" t="s">
        <v>25</v>
      </c>
      <c r="D113" s="276">
        <v>1</v>
      </c>
      <c r="E113" s="303">
        <v>165</v>
      </c>
      <c r="F113" s="180"/>
      <c r="G113" s="181"/>
      <c r="H113" s="182"/>
      <c r="I113" s="183"/>
      <c r="J113" s="204"/>
      <c r="K113" s="184"/>
      <c r="L113" s="182"/>
      <c r="M113" s="181"/>
      <c r="N113" s="180"/>
      <c r="O113" s="185"/>
      <c r="P113" s="186"/>
      <c r="Q113" s="187"/>
      <c r="R113" s="188"/>
      <c r="S113" s="189"/>
      <c r="T113" s="182"/>
      <c r="U113" s="222"/>
      <c r="V113" s="220">
        <f>SUM(F113:T113)</f>
        <v>0</v>
      </c>
      <c r="W113" s="221">
        <f>V113*E113</f>
        <v>0</v>
      </c>
    </row>
    <row r="114" spans="1:23" ht="18" x14ac:dyDescent="0.35">
      <c r="A114" s="427"/>
      <c r="B114" s="428"/>
      <c r="C114" s="615" t="s">
        <v>44</v>
      </c>
      <c r="D114" s="616">
        <v>5</v>
      </c>
      <c r="E114" s="617">
        <v>360</v>
      </c>
      <c r="F114" s="612"/>
      <c r="G114" s="611"/>
      <c r="H114" s="607"/>
      <c r="I114" s="608"/>
      <c r="J114" s="609"/>
      <c r="K114" s="610"/>
      <c r="L114" s="607"/>
      <c r="M114" s="611"/>
      <c r="N114" s="612"/>
      <c r="O114" s="613"/>
      <c r="P114" s="614"/>
      <c r="Q114" s="618"/>
      <c r="R114" s="605"/>
      <c r="S114" s="606"/>
      <c r="T114" s="607"/>
      <c r="U114" s="604">
        <f>SUM(F114:T117)</f>
        <v>0</v>
      </c>
      <c r="V114" s="604">
        <f>U114*D114</f>
        <v>0</v>
      </c>
      <c r="W114" s="622">
        <f>U114*E114</f>
        <v>0</v>
      </c>
    </row>
    <row r="115" spans="1:23" ht="18" x14ac:dyDescent="0.35">
      <c r="A115" s="267"/>
      <c r="B115" s="268"/>
      <c r="C115" s="578"/>
      <c r="D115" s="593"/>
      <c r="E115" s="572"/>
      <c r="F115" s="553"/>
      <c r="G115" s="551"/>
      <c r="H115" s="540"/>
      <c r="I115" s="574"/>
      <c r="J115" s="576"/>
      <c r="K115" s="549"/>
      <c r="L115" s="540"/>
      <c r="M115" s="551"/>
      <c r="N115" s="553"/>
      <c r="O115" s="555"/>
      <c r="P115" s="557"/>
      <c r="Q115" s="559"/>
      <c r="R115" s="561"/>
      <c r="S115" s="563"/>
      <c r="T115" s="540"/>
      <c r="U115" s="542"/>
      <c r="V115" s="542"/>
      <c r="W115" s="544"/>
    </row>
    <row r="116" spans="1:23" ht="18" x14ac:dyDescent="0.35">
      <c r="A116" s="269"/>
      <c r="B116" s="270"/>
      <c r="C116" s="578"/>
      <c r="D116" s="593"/>
      <c r="E116" s="572"/>
      <c r="F116" s="553"/>
      <c r="G116" s="551"/>
      <c r="H116" s="540"/>
      <c r="I116" s="574"/>
      <c r="J116" s="576"/>
      <c r="K116" s="549"/>
      <c r="L116" s="540"/>
      <c r="M116" s="551"/>
      <c r="N116" s="553"/>
      <c r="O116" s="555"/>
      <c r="P116" s="557"/>
      <c r="Q116" s="559"/>
      <c r="R116" s="561"/>
      <c r="S116" s="563"/>
      <c r="T116" s="540"/>
      <c r="U116" s="542"/>
      <c r="V116" s="542"/>
      <c r="W116" s="544"/>
    </row>
    <row r="117" spans="1:23" ht="18.600000000000001" thickBot="1" x14ac:dyDescent="0.4">
      <c r="A117" s="271"/>
      <c r="B117" s="272"/>
      <c r="C117" s="579"/>
      <c r="D117" s="594"/>
      <c r="E117" s="573"/>
      <c r="F117" s="554"/>
      <c r="G117" s="552"/>
      <c r="H117" s="541"/>
      <c r="I117" s="575"/>
      <c r="J117" s="577"/>
      <c r="K117" s="550"/>
      <c r="L117" s="541"/>
      <c r="M117" s="552"/>
      <c r="N117" s="554"/>
      <c r="O117" s="556"/>
      <c r="P117" s="558"/>
      <c r="Q117" s="560"/>
      <c r="R117" s="562"/>
      <c r="S117" s="564"/>
      <c r="T117" s="541"/>
      <c r="U117" s="543"/>
      <c r="V117" s="543"/>
      <c r="W117" s="545"/>
    </row>
    <row r="118" spans="1:23" ht="18" x14ac:dyDescent="0.35">
      <c r="A118" s="267"/>
      <c r="B118" s="268"/>
      <c r="C118" s="578" t="s">
        <v>45</v>
      </c>
      <c r="D118" s="593">
        <v>1</v>
      </c>
      <c r="E118" s="572">
        <v>115</v>
      </c>
      <c r="F118" s="553"/>
      <c r="G118" s="551"/>
      <c r="H118" s="540"/>
      <c r="I118" s="574"/>
      <c r="J118" s="576"/>
      <c r="K118" s="549"/>
      <c r="L118" s="540"/>
      <c r="M118" s="551"/>
      <c r="N118" s="553"/>
      <c r="O118" s="555"/>
      <c r="P118" s="557"/>
      <c r="Q118" s="559"/>
      <c r="R118" s="561"/>
      <c r="S118" s="563"/>
      <c r="T118" s="540"/>
      <c r="U118" s="604">
        <f>SUM(F118:T121)</f>
        <v>0</v>
      </c>
      <c r="V118" s="542">
        <f>U118*D118</f>
        <v>0</v>
      </c>
      <c r="W118" s="544">
        <f>U118*E118</f>
        <v>0</v>
      </c>
    </row>
    <row r="119" spans="1:23" ht="18" x14ac:dyDescent="0.35">
      <c r="A119" s="267"/>
      <c r="B119" s="268"/>
      <c r="C119" s="578"/>
      <c r="D119" s="593"/>
      <c r="E119" s="572"/>
      <c r="F119" s="553"/>
      <c r="G119" s="551"/>
      <c r="H119" s="540"/>
      <c r="I119" s="574"/>
      <c r="J119" s="576"/>
      <c r="K119" s="549"/>
      <c r="L119" s="540"/>
      <c r="M119" s="551"/>
      <c r="N119" s="553"/>
      <c r="O119" s="555"/>
      <c r="P119" s="557"/>
      <c r="Q119" s="559"/>
      <c r="R119" s="561"/>
      <c r="S119" s="563"/>
      <c r="T119" s="540"/>
      <c r="U119" s="542"/>
      <c r="V119" s="542"/>
      <c r="W119" s="544"/>
    </row>
    <row r="120" spans="1:23" ht="18" x14ac:dyDescent="0.35">
      <c r="A120" s="269"/>
      <c r="B120" s="270"/>
      <c r="C120" s="578"/>
      <c r="D120" s="593"/>
      <c r="E120" s="572"/>
      <c r="F120" s="553"/>
      <c r="G120" s="551"/>
      <c r="H120" s="540"/>
      <c r="I120" s="574"/>
      <c r="J120" s="576"/>
      <c r="K120" s="549"/>
      <c r="L120" s="540"/>
      <c r="M120" s="551"/>
      <c r="N120" s="553"/>
      <c r="O120" s="555"/>
      <c r="P120" s="557"/>
      <c r="Q120" s="559"/>
      <c r="R120" s="561"/>
      <c r="S120" s="563"/>
      <c r="T120" s="540"/>
      <c r="U120" s="542"/>
      <c r="V120" s="542"/>
      <c r="W120" s="544"/>
    </row>
    <row r="121" spans="1:23" ht="18.600000000000001" thickBot="1" x14ac:dyDescent="0.4">
      <c r="A121" s="271"/>
      <c r="B121" s="272"/>
      <c r="C121" s="579"/>
      <c r="D121" s="594"/>
      <c r="E121" s="573"/>
      <c r="F121" s="554"/>
      <c r="G121" s="552"/>
      <c r="H121" s="541"/>
      <c r="I121" s="575"/>
      <c r="J121" s="577"/>
      <c r="K121" s="550"/>
      <c r="L121" s="541"/>
      <c r="M121" s="552"/>
      <c r="N121" s="554"/>
      <c r="O121" s="556"/>
      <c r="P121" s="558"/>
      <c r="Q121" s="560"/>
      <c r="R121" s="562"/>
      <c r="S121" s="564"/>
      <c r="T121" s="541"/>
      <c r="U121" s="543"/>
      <c r="V121" s="543"/>
      <c r="W121" s="545"/>
    </row>
    <row r="122" spans="1:23" ht="18" x14ac:dyDescent="0.35">
      <c r="A122" s="600" t="s">
        <v>46</v>
      </c>
      <c r="B122" s="601"/>
      <c r="C122" s="602"/>
      <c r="D122" s="449"/>
      <c r="E122" s="450"/>
      <c r="F122" s="190"/>
      <c r="G122" s="190"/>
      <c r="H122" s="190"/>
      <c r="I122" s="190"/>
      <c r="J122" s="190"/>
      <c r="K122" s="190"/>
      <c r="L122" s="190"/>
      <c r="M122" s="304"/>
      <c r="N122" s="190"/>
      <c r="O122" s="190"/>
      <c r="P122" s="190"/>
      <c r="Q122" s="190"/>
      <c r="R122" s="190"/>
      <c r="S122" s="190"/>
      <c r="T122" s="190"/>
      <c r="U122" s="243"/>
      <c r="V122" s="243"/>
      <c r="W122" s="244"/>
    </row>
    <row r="123" spans="1:23" ht="18" x14ac:dyDescent="0.35">
      <c r="A123" s="300"/>
      <c r="B123" s="301"/>
      <c r="C123" s="591" t="s">
        <v>47</v>
      </c>
      <c r="D123" s="592">
        <v>4</v>
      </c>
      <c r="E123" s="603">
        <v>270</v>
      </c>
      <c r="F123" s="586"/>
      <c r="G123" s="585"/>
      <c r="H123" s="582"/>
      <c r="I123" s="598"/>
      <c r="J123" s="599"/>
      <c r="K123" s="590"/>
      <c r="L123" s="582"/>
      <c r="M123" s="585"/>
      <c r="N123" s="586"/>
      <c r="O123" s="587"/>
      <c r="P123" s="588"/>
      <c r="Q123" s="589"/>
      <c r="R123" s="580"/>
      <c r="S123" s="581"/>
      <c r="T123" s="582"/>
      <c r="U123" s="583">
        <f>SUM(F123:T126)</f>
        <v>0</v>
      </c>
      <c r="V123" s="583">
        <f>U123*D123</f>
        <v>0</v>
      </c>
      <c r="W123" s="584">
        <f>U123*E123</f>
        <v>0</v>
      </c>
    </row>
    <row r="124" spans="1:23" ht="18" x14ac:dyDescent="0.35">
      <c r="A124" s="267"/>
      <c r="B124" s="268"/>
      <c r="C124" s="578"/>
      <c r="D124" s="593"/>
      <c r="E124" s="572"/>
      <c r="F124" s="553"/>
      <c r="G124" s="551"/>
      <c r="H124" s="540"/>
      <c r="I124" s="574"/>
      <c r="J124" s="576"/>
      <c r="K124" s="549"/>
      <c r="L124" s="540"/>
      <c r="M124" s="551"/>
      <c r="N124" s="553"/>
      <c r="O124" s="555"/>
      <c r="P124" s="557"/>
      <c r="Q124" s="559"/>
      <c r="R124" s="561"/>
      <c r="S124" s="563"/>
      <c r="T124" s="540"/>
      <c r="U124" s="542"/>
      <c r="V124" s="542"/>
      <c r="W124" s="544"/>
    </row>
    <row r="125" spans="1:23" ht="18" x14ac:dyDescent="0.35">
      <c r="A125" s="269"/>
      <c r="B125" s="270"/>
      <c r="C125" s="578"/>
      <c r="D125" s="593"/>
      <c r="E125" s="572"/>
      <c r="F125" s="553"/>
      <c r="G125" s="551"/>
      <c r="H125" s="540"/>
      <c r="I125" s="574"/>
      <c r="J125" s="576"/>
      <c r="K125" s="549"/>
      <c r="L125" s="540"/>
      <c r="M125" s="551"/>
      <c r="N125" s="553"/>
      <c r="O125" s="555"/>
      <c r="P125" s="557"/>
      <c r="Q125" s="559"/>
      <c r="R125" s="561"/>
      <c r="S125" s="563"/>
      <c r="T125" s="540"/>
      <c r="U125" s="542"/>
      <c r="V125" s="542"/>
      <c r="W125" s="544"/>
    </row>
    <row r="126" spans="1:23" ht="18.600000000000001" thickBot="1" x14ac:dyDescent="0.4">
      <c r="A126" s="271"/>
      <c r="B126" s="272"/>
      <c r="C126" s="579"/>
      <c r="D126" s="594"/>
      <c r="E126" s="573"/>
      <c r="F126" s="554"/>
      <c r="G126" s="552"/>
      <c r="H126" s="541"/>
      <c r="I126" s="575"/>
      <c r="J126" s="577"/>
      <c r="K126" s="550"/>
      <c r="L126" s="541"/>
      <c r="M126" s="552"/>
      <c r="N126" s="554"/>
      <c r="O126" s="556"/>
      <c r="P126" s="558"/>
      <c r="Q126" s="560"/>
      <c r="R126" s="562"/>
      <c r="S126" s="564"/>
      <c r="T126" s="541"/>
      <c r="U126" s="543"/>
      <c r="V126" s="543"/>
      <c r="W126" s="545"/>
    </row>
    <row r="127" spans="1:23" ht="18" x14ac:dyDescent="0.35">
      <c r="A127" s="300"/>
      <c r="B127" s="301"/>
      <c r="C127" s="591" t="s">
        <v>48</v>
      </c>
      <c r="D127" s="592">
        <v>4</v>
      </c>
      <c r="E127" s="603">
        <v>270</v>
      </c>
      <c r="F127" s="586"/>
      <c r="G127" s="585"/>
      <c r="H127" s="582"/>
      <c r="I127" s="598"/>
      <c r="J127" s="599"/>
      <c r="K127" s="590"/>
      <c r="L127" s="582"/>
      <c r="M127" s="585"/>
      <c r="N127" s="586"/>
      <c r="O127" s="587"/>
      <c r="P127" s="588"/>
      <c r="Q127" s="589"/>
      <c r="R127" s="580"/>
      <c r="S127" s="581"/>
      <c r="T127" s="582"/>
      <c r="U127" s="583">
        <f>SUM(F127:T130)</f>
        <v>0</v>
      </c>
      <c r="V127" s="583">
        <f>U127*D127</f>
        <v>0</v>
      </c>
      <c r="W127" s="584">
        <f>U127*E127</f>
        <v>0</v>
      </c>
    </row>
    <row r="128" spans="1:23" ht="18" x14ac:dyDescent="0.35">
      <c r="A128" s="267"/>
      <c r="B128" s="268"/>
      <c r="C128" s="578"/>
      <c r="D128" s="593"/>
      <c r="E128" s="572"/>
      <c r="F128" s="553"/>
      <c r="G128" s="551"/>
      <c r="H128" s="540"/>
      <c r="I128" s="574"/>
      <c r="J128" s="576"/>
      <c r="K128" s="549"/>
      <c r="L128" s="540"/>
      <c r="M128" s="551"/>
      <c r="N128" s="553"/>
      <c r="O128" s="555"/>
      <c r="P128" s="557"/>
      <c r="Q128" s="559"/>
      <c r="R128" s="561"/>
      <c r="S128" s="563"/>
      <c r="T128" s="540"/>
      <c r="U128" s="542"/>
      <c r="V128" s="542"/>
      <c r="W128" s="544"/>
    </row>
    <row r="129" spans="1:23" ht="18" x14ac:dyDescent="0.35">
      <c r="A129" s="269"/>
      <c r="B129" s="270"/>
      <c r="C129" s="578"/>
      <c r="D129" s="593"/>
      <c r="E129" s="572"/>
      <c r="F129" s="553"/>
      <c r="G129" s="551"/>
      <c r="H129" s="540"/>
      <c r="I129" s="574"/>
      <c r="J129" s="576"/>
      <c r="K129" s="549"/>
      <c r="L129" s="540"/>
      <c r="M129" s="551"/>
      <c r="N129" s="553"/>
      <c r="O129" s="555"/>
      <c r="P129" s="557"/>
      <c r="Q129" s="559"/>
      <c r="R129" s="561"/>
      <c r="S129" s="563"/>
      <c r="T129" s="540"/>
      <c r="U129" s="542"/>
      <c r="V129" s="542"/>
      <c r="W129" s="544"/>
    </row>
    <row r="130" spans="1:23" ht="18.600000000000001" thickBot="1" x14ac:dyDescent="0.4">
      <c r="A130" s="271"/>
      <c r="B130" s="272"/>
      <c r="C130" s="579"/>
      <c r="D130" s="594"/>
      <c r="E130" s="573"/>
      <c r="F130" s="554"/>
      <c r="G130" s="552"/>
      <c r="H130" s="541"/>
      <c r="I130" s="575"/>
      <c r="J130" s="577"/>
      <c r="K130" s="550"/>
      <c r="L130" s="541"/>
      <c r="M130" s="552"/>
      <c r="N130" s="554"/>
      <c r="O130" s="556"/>
      <c r="P130" s="558"/>
      <c r="Q130" s="560"/>
      <c r="R130" s="562"/>
      <c r="S130" s="564"/>
      <c r="T130" s="541"/>
      <c r="U130" s="543"/>
      <c r="V130" s="543"/>
      <c r="W130" s="545"/>
    </row>
    <row r="131" spans="1:23" ht="18" x14ac:dyDescent="0.35">
      <c r="A131" s="300"/>
      <c r="B131" s="301"/>
      <c r="C131" s="591" t="s">
        <v>49</v>
      </c>
      <c r="D131" s="592">
        <v>4</v>
      </c>
      <c r="E131" s="603">
        <v>295</v>
      </c>
      <c r="F131" s="586"/>
      <c r="G131" s="585"/>
      <c r="H131" s="582"/>
      <c r="I131" s="598"/>
      <c r="J131" s="599"/>
      <c r="K131" s="590"/>
      <c r="L131" s="582"/>
      <c r="M131" s="585"/>
      <c r="N131" s="586"/>
      <c r="O131" s="587"/>
      <c r="P131" s="588"/>
      <c r="Q131" s="589"/>
      <c r="R131" s="580"/>
      <c r="S131" s="581"/>
      <c r="T131" s="582"/>
      <c r="U131" s="583">
        <f>SUM(F131:T134)</f>
        <v>0</v>
      </c>
      <c r="V131" s="583">
        <f>U131*D131</f>
        <v>0</v>
      </c>
      <c r="W131" s="584">
        <f>U131*E131</f>
        <v>0</v>
      </c>
    </row>
    <row r="132" spans="1:23" ht="18" x14ac:dyDescent="0.35">
      <c r="A132" s="267"/>
      <c r="B132" s="268"/>
      <c r="C132" s="578"/>
      <c r="D132" s="593"/>
      <c r="E132" s="572"/>
      <c r="F132" s="553"/>
      <c r="G132" s="551"/>
      <c r="H132" s="540"/>
      <c r="I132" s="574"/>
      <c r="J132" s="576"/>
      <c r="K132" s="549"/>
      <c r="L132" s="540"/>
      <c r="M132" s="551"/>
      <c r="N132" s="553"/>
      <c r="O132" s="555"/>
      <c r="P132" s="557"/>
      <c r="Q132" s="559"/>
      <c r="R132" s="561"/>
      <c r="S132" s="563"/>
      <c r="T132" s="540"/>
      <c r="U132" s="542"/>
      <c r="V132" s="542"/>
      <c r="W132" s="544"/>
    </row>
    <row r="133" spans="1:23" ht="18" x14ac:dyDescent="0.35">
      <c r="A133" s="269"/>
      <c r="B133" s="270"/>
      <c r="C133" s="578"/>
      <c r="D133" s="593"/>
      <c r="E133" s="572"/>
      <c r="F133" s="553"/>
      <c r="G133" s="551"/>
      <c r="H133" s="540"/>
      <c r="I133" s="574"/>
      <c r="J133" s="576"/>
      <c r="K133" s="549"/>
      <c r="L133" s="540"/>
      <c r="M133" s="551"/>
      <c r="N133" s="553"/>
      <c r="O133" s="555"/>
      <c r="P133" s="557"/>
      <c r="Q133" s="559"/>
      <c r="R133" s="561"/>
      <c r="S133" s="563"/>
      <c r="T133" s="540"/>
      <c r="U133" s="542"/>
      <c r="V133" s="542"/>
      <c r="W133" s="544"/>
    </row>
    <row r="134" spans="1:23" ht="18.600000000000001" thickBot="1" x14ac:dyDescent="0.4">
      <c r="A134" s="271"/>
      <c r="B134" s="272"/>
      <c r="C134" s="579"/>
      <c r="D134" s="594"/>
      <c r="E134" s="573"/>
      <c r="F134" s="554"/>
      <c r="G134" s="552"/>
      <c r="H134" s="541"/>
      <c r="I134" s="575"/>
      <c r="J134" s="577"/>
      <c r="K134" s="550"/>
      <c r="L134" s="541"/>
      <c r="M134" s="552"/>
      <c r="N134" s="554"/>
      <c r="O134" s="556"/>
      <c r="P134" s="558"/>
      <c r="Q134" s="560"/>
      <c r="R134" s="562"/>
      <c r="S134" s="564"/>
      <c r="T134" s="541"/>
      <c r="U134" s="543"/>
      <c r="V134" s="543"/>
      <c r="W134" s="545"/>
    </row>
    <row r="135" spans="1:23" ht="18" x14ac:dyDescent="0.35">
      <c r="A135" s="300"/>
      <c r="B135" s="301"/>
      <c r="C135" s="591" t="s">
        <v>50</v>
      </c>
      <c r="D135" s="592">
        <v>5</v>
      </c>
      <c r="E135" s="603">
        <v>330</v>
      </c>
      <c r="F135" s="586"/>
      <c r="G135" s="585"/>
      <c r="H135" s="582"/>
      <c r="I135" s="598"/>
      <c r="J135" s="599"/>
      <c r="K135" s="590"/>
      <c r="L135" s="582"/>
      <c r="M135" s="585"/>
      <c r="N135" s="586"/>
      <c r="O135" s="587"/>
      <c r="P135" s="588"/>
      <c r="Q135" s="589"/>
      <c r="R135" s="580"/>
      <c r="S135" s="581"/>
      <c r="T135" s="582"/>
      <c r="U135" s="583">
        <f>SUM(F135:T138)</f>
        <v>0</v>
      </c>
      <c r="V135" s="583">
        <f>U135*D135</f>
        <v>0</v>
      </c>
      <c r="W135" s="584">
        <f>U135*E135</f>
        <v>0</v>
      </c>
    </row>
    <row r="136" spans="1:23" ht="18" x14ac:dyDescent="0.35">
      <c r="A136" s="267"/>
      <c r="B136" s="268"/>
      <c r="C136" s="578"/>
      <c r="D136" s="593"/>
      <c r="E136" s="572"/>
      <c r="F136" s="553"/>
      <c r="G136" s="551"/>
      <c r="H136" s="540"/>
      <c r="I136" s="574"/>
      <c r="J136" s="576"/>
      <c r="K136" s="549"/>
      <c r="L136" s="540"/>
      <c r="M136" s="551"/>
      <c r="N136" s="553"/>
      <c r="O136" s="555"/>
      <c r="P136" s="557"/>
      <c r="Q136" s="559"/>
      <c r="R136" s="561"/>
      <c r="S136" s="563"/>
      <c r="T136" s="540"/>
      <c r="U136" s="542"/>
      <c r="V136" s="542"/>
      <c r="W136" s="544"/>
    </row>
    <row r="137" spans="1:23" ht="18" x14ac:dyDescent="0.35">
      <c r="A137" s="269"/>
      <c r="B137" s="270"/>
      <c r="C137" s="578"/>
      <c r="D137" s="593"/>
      <c r="E137" s="572"/>
      <c r="F137" s="553"/>
      <c r="G137" s="551"/>
      <c r="H137" s="540"/>
      <c r="I137" s="574"/>
      <c r="J137" s="576"/>
      <c r="K137" s="549"/>
      <c r="L137" s="540"/>
      <c r="M137" s="551"/>
      <c r="N137" s="553"/>
      <c r="O137" s="555"/>
      <c r="P137" s="557"/>
      <c r="Q137" s="559"/>
      <c r="R137" s="561"/>
      <c r="S137" s="563"/>
      <c r="T137" s="540"/>
      <c r="U137" s="542"/>
      <c r="V137" s="542"/>
      <c r="W137" s="544"/>
    </row>
    <row r="138" spans="1:23" ht="18.600000000000001" thickBot="1" x14ac:dyDescent="0.4">
      <c r="A138" s="271"/>
      <c r="B138" s="272"/>
      <c r="C138" s="579"/>
      <c r="D138" s="594"/>
      <c r="E138" s="573"/>
      <c r="F138" s="554"/>
      <c r="G138" s="552"/>
      <c r="H138" s="541"/>
      <c r="I138" s="575"/>
      <c r="J138" s="577"/>
      <c r="K138" s="550"/>
      <c r="L138" s="541"/>
      <c r="M138" s="552"/>
      <c r="N138" s="554"/>
      <c r="O138" s="556"/>
      <c r="P138" s="558"/>
      <c r="Q138" s="560"/>
      <c r="R138" s="562"/>
      <c r="S138" s="564"/>
      <c r="T138" s="541"/>
      <c r="U138" s="543"/>
      <c r="V138" s="543"/>
      <c r="W138" s="545"/>
    </row>
    <row r="139" spans="1:23" ht="18" x14ac:dyDescent="0.35">
      <c r="A139" s="600" t="s">
        <v>51</v>
      </c>
      <c r="B139" s="601"/>
      <c r="C139" s="602"/>
      <c r="D139" s="449"/>
      <c r="E139" s="450"/>
      <c r="F139" s="190"/>
      <c r="G139" s="190"/>
      <c r="H139" s="190"/>
      <c r="I139" s="190"/>
      <c r="J139" s="191"/>
      <c r="K139" s="190"/>
      <c r="L139" s="190"/>
      <c r="M139" s="304"/>
      <c r="N139" s="190"/>
      <c r="O139" s="190"/>
      <c r="P139" s="190"/>
      <c r="Q139" s="190"/>
      <c r="R139" s="190"/>
      <c r="S139" s="190"/>
      <c r="T139" s="190"/>
      <c r="U139" s="243"/>
      <c r="V139" s="243"/>
      <c r="W139" s="244"/>
    </row>
    <row r="140" spans="1:23" ht="22.35" customHeight="1" x14ac:dyDescent="0.35">
      <c r="A140" s="267"/>
      <c r="B140" s="268"/>
      <c r="C140" s="418" t="s">
        <v>52</v>
      </c>
      <c r="D140" s="433">
        <v>5</v>
      </c>
      <c r="E140" s="419">
        <f>SUM(E141:E145)</f>
        <v>480</v>
      </c>
      <c r="F140" s="128"/>
      <c r="G140" s="129"/>
      <c r="H140" s="130"/>
      <c r="I140" s="131"/>
      <c r="J140" s="200"/>
      <c r="K140" s="132"/>
      <c r="L140" s="130"/>
      <c r="M140" s="129"/>
      <c r="N140" s="128"/>
      <c r="O140" s="133"/>
      <c r="P140" s="376"/>
      <c r="Q140" s="134"/>
      <c r="R140" s="135"/>
      <c r="S140" s="136"/>
      <c r="T140" s="130"/>
      <c r="U140" s="218">
        <f>SUM(F140:T140)</f>
        <v>0</v>
      </c>
      <c r="V140" s="218">
        <f>U140*D140</f>
        <v>0</v>
      </c>
      <c r="W140" s="225">
        <f>U140*E140</f>
        <v>0</v>
      </c>
    </row>
    <row r="141" spans="1:23" ht="18" x14ac:dyDescent="0.35">
      <c r="A141" s="267"/>
      <c r="B141" s="268"/>
      <c r="C141" s="273" t="s">
        <v>19</v>
      </c>
      <c r="D141" s="435">
        <v>1</v>
      </c>
      <c r="E141" s="302">
        <v>100</v>
      </c>
      <c r="F141" s="171"/>
      <c r="G141" s="172"/>
      <c r="H141" s="173"/>
      <c r="I141" s="174"/>
      <c r="J141" s="203"/>
      <c r="K141" s="175"/>
      <c r="L141" s="173"/>
      <c r="M141" s="172"/>
      <c r="N141" s="171"/>
      <c r="O141" s="176"/>
      <c r="P141" s="375"/>
      <c r="Q141" s="177"/>
      <c r="R141" s="178"/>
      <c r="S141" s="179"/>
      <c r="T141" s="173"/>
      <c r="U141" s="219"/>
      <c r="V141" s="220">
        <f>SUM(F141:T141)</f>
        <v>0</v>
      </c>
      <c r="W141" s="221">
        <f>V141*E141</f>
        <v>0</v>
      </c>
    </row>
    <row r="142" spans="1:23" ht="18" x14ac:dyDescent="0.35">
      <c r="A142" s="267"/>
      <c r="B142" s="268"/>
      <c r="C142" s="273" t="s">
        <v>20</v>
      </c>
      <c r="D142" s="435">
        <v>1</v>
      </c>
      <c r="E142" s="302">
        <v>100</v>
      </c>
      <c r="F142" s="171"/>
      <c r="G142" s="172"/>
      <c r="H142" s="173"/>
      <c r="I142" s="174"/>
      <c r="J142" s="203"/>
      <c r="K142" s="175"/>
      <c r="L142" s="173"/>
      <c r="M142" s="172"/>
      <c r="N142" s="171"/>
      <c r="O142" s="176"/>
      <c r="P142" s="375"/>
      <c r="Q142" s="177"/>
      <c r="R142" s="178"/>
      <c r="S142" s="179"/>
      <c r="T142" s="173"/>
      <c r="U142" s="219"/>
      <c r="V142" s="220">
        <f>SUM(F142:T142)</f>
        <v>0</v>
      </c>
      <c r="W142" s="221">
        <f>V142*E142</f>
        <v>0</v>
      </c>
    </row>
    <row r="143" spans="1:23" ht="18" x14ac:dyDescent="0.35">
      <c r="A143" s="269"/>
      <c r="B143" s="270"/>
      <c r="C143" s="274" t="s">
        <v>21</v>
      </c>
      <c r="D143" s="436">
        <v>1</v>
      </c>
      <c r="E143" s="302">
        <v>85</v>
      </c>
      <c r="F143" s="171"/>
      <c r="G143" s="172"/>
      <c r="H143" s="173"/>
      <c r="I143" s="174"/>
      <c r="J143" s="203"/>
      <c r="K143" s="175"/>
      <c r="L143" s="173"/>
      <c r="M143" s="172"/>
      <c r="N143" s="171"/>
      <c r="O143" s="176"/>
      <c r="P143" s="375"/>
      <c r="Q143" s="177"/>
      <c r="R143" s="178"/>
      <c r="S143" s="179"/>
      <c r="T143" s="173"/>
      <c r="U143" s="219"/>
      <c r="V143" s="220">
        <f>SUM(F143:T143)</f>
        <v>0</v>
      </c>
      <c r="W143" s="221">
        <f>V143*E143</f>
        <v>0</v>
      </c>
    </row>
    <row r="144" spans="1:23" ht="18" x14ac:dyDescent="0.35">
      <c r="A144" s="10"/>
      <c r="B144" s="275"/>
      <c r="C144" s="274" t="s">
        <v>23</v>
      </c>
      <c r="D144" s="437">
        <v>1</v>
      </c>
      <c r="E144" s="302">
        <v>95</v>
      </c>
      <c r="F144" s="171"/>
      <c r="G144" s="172"/>
      <c r="H144" s="173"/>
      <c r="I144" s="174"/>
      <c r="J144" s="203"/>
      <c r="K144" s="175"/>
      <c r="L144" s="173"/>
      <c r="M144" s="172"/>
      <c r="N144" s="171"/>
      <c r="O144" s="176"/>
      <c r="P144" s="375"/>
      <c r="Q144" s="177"/>
      <c r="R144" s="178"/>
      <c r="S144" s="179"/>
      <c r="T144" s="173"/>
      <c r="U144" s="227"/>
      <c r="V144" s="220">
        <f>SUM(F144:T144)</f>
        <v>0</v>
      </c>
      <c r="W144" s="221">
        <f>V144*E144</f>
        <v>0</v>
      </c>
    </row>
    <row r="145" spans="1:23" ht="18.600000000000001" thickBot="1" x14ac:dyDescent="0.4">
      <c r="A145" s="271"/>
      <c r="B145" s="272"/>
      <c r="C145" s="276" t="s">
        <v>25</v>
      </c>
      <c r="D145" s="438">
        <v>1</v>
      </c>
      <c r="E145" s="303">
        <v>100</v>
      </c>
      <c r="F145" s="180"/>
      <c r="G145" s="181"/>
      <c r="H145" s="182"/>
      <c r="I145" s="183"/>
      <c r="J145" s="204"/>
      <c r="K145" s="184"/>
      <c r="L145" s="182"/>
      <c r="M145" s="181"/>
      <c r="N145" s="180"/>
      <c r="O145" s="185"/>
      <c r="P145" s="186"/>
      <c r="Q145" s="187"/>
      <c r="R145" s="188"/>
      <c r="S145" s="189"/>
      <c r="T145" s="182"/>
      <c r="U145" s="222"/>
      <c r="V145" s="223">
        <f>SUM(F145:T145)</f>
        <v>0</v>
      </c>
      <c r="W145" s="226">
        <f>V145*E145</f>
        <v>0</v>
      </c>
    </row>
    <row r="146" spans="1:23" ht="22.35" customHeight="1" x14ac:dyDescent="0.35">
      <c r="A146" s="267"/>
      <c r="B146" s="268"/>
      <c r="C146" s="418" t="s">
        <v>53</v>
      </c>
      <c r="D146" s="433">
        <v>3</v>
      </c>
      <c r="E146" s="419">
        <f>SUM(E147:E149)</f>
        <v>345</v>
      </c>
      <c r="F146" s="128"/>
      <c r="G146" s="129"/>
      <c r="H146" s="130"/>
      <c r="I146" s="131"/>
      <c r="J146" s="200"/>
      <c r="K146" s="132"/>
      <c r="L146" s="130"/>
      <c r="M146" s="129"/>
      <c r="N146" s="128"/>
      <c r="O146" s="133"/>
      <c r="P146" s="376"/>
      <c r="Q146" s="134"/>
      <c r="R146" s="135"/>
      <c r="S146" s="136"/>
      <c r="T146" s="130"/>
      <c r="U146" s="218">
        <f>SUM(F146:T146)</f>
        <v>0</v>
      </c>
      <c r="V146" s="218">
        <f>U146*D146</f>
        <v>0</v>
      </c>
      <c r="W146" s="225">
        <f>U146*E146</f>
        <v>0</v>
      </c>
    </row>
    <row r="147" spans="1:23" ht="18" x14ac:dyDescent="0.35">
      <c r="A147" s="267"/>
      <c r="B147" s="268"/>
      <c r="C147" s="273" t="s">
        <v>19</v>
      </c>
      <c r="D147" s="435">
        <v>1</v>
      </c>
      <c r="E147" s="302">
        <v>125</v>
      </c>
      <c r="F147" s="171"/>
      <c r="G147" s="172"/>
      <c r="H147" s="173"/>
      <c r="I147" s="174"/>
      <c r="J147" s="203"/>
      <c r="K147" s="175"/>
      <c r="L147" s="173"/>
      <c r="M147" s="172"/>
      <c r="N147" s="171"/>
      <c r="O147" s="176"/>
      <c r="P147" s="375"/>
      <c r="Q147" s="177"/>
      <c r="R147" s="178"/>
      <c r="S147" s="179"/>
      <c r="T147" s="173"/>
      <c r="U147" s="219"/>
      <c r="V147" s="220">
        <f>SUM(F147:T147)</f>
        <v>0</v>
      </c>
      <c r="W147" s="221">
        <f>V147*E147</f>
        <v>0</v>
      </c>
    </row>
    <row r="148" spans="1:23" ht="18" x14ac:dyDescent="0.35">
      <c r="A148" s="267"/>
      <c r="B148" s="268"/>
      <c r="C148" s="273" t="s">
        <v>20</v>
      </c>
      <c r="D148" s="435">
        <v>1</v>
      </c>
      <c r="E148" s="302">
        <v>100</v>
      </c>
      <c r="F148" s="171"/>
      <c r="G148" s="172"/>
      <c r="H148" s="173"/>
      <c r="I148" s="174"/>
      <c r="J148" s="203"/>
      <c r="K148" s="175"/>
      <c r="L148" s="173"/>
      <c r="M148" s="172"/>
      <c r="N148" s="171"/>
      <c r="O148" s="176"/>
      <c r="P148" s="375"/>
      <c r="Q148" s="177"/>
      <c r="R148" s="178"/>
      <c r="S148" s="179"/>
      <c r="T148" s="173"/>
      <c r="U148" s="219"/>
      <c r="V148" s="220">
        <f>SUM(F148:T148)</f>
        <v>0</v>
      </c>
      <c r="W148" s="221">
        <f>V148*E148</f>
        <v>0</v>
      </c>
    </row>
    <row r="149" spans="1:23" ht="18" x14ac:dyDescent="0.35">
      <c r="A149" s="269"/>
      <c r="B149" s="270"/>
      <c r="C149" s="274" t="s">
        <v>21</v>
      </c>
      <c r="D149" s="436">
        <v>1</v>
      </c>
      <c r="E149" s="302">
        <v>120</v>
      </c>
      <c r="F149" s="171"/>
      <c r="G149" s="172"/>
      <c r="H149" s="173"/>
      <c r="I149" s="174"/>
      <c r="J149" s="203"/>
      <c r="K149" s="175"/>
      <c r="L149" s="173"/>
      <c r="M149" s="172"/>
      <c r="N149" s="171"/>
      <c r="O149" s="176"/>
      <c r="P149" s="375"/>
      <c r="Q149" s="177"/>
      <c r="R149" s="178"/>
      <c r="S149" s="179"/>
      <c r="T149" s="173"/>
      <c r="U149" s="219"/>
      <c r="V149" s="220">
        <f>SUM(F149:T149)</f>
        <v>0</v>
      </c>
      <c r="W149" s="221">
        <f>V149*E149</f>
        <v>0</v>
      </c>
    </row>
    <row r="150" spans="1:23" ht="18.600000000000001" thickBot="1" x14ac:dyDescent="0.4">
      <c r="A150" s="271"/>
      <c r="B150" s="272"/>
      <c r="C150" s="442"/>
      <c r="D150" s="276"/>
      <c r="E150" s="451"/>
      <c r="F150" s="180"/>
      <c r="G150" s="181"/>
      <c r="H150" s="182"/>
      <c r="I150" s="183"/>
      <c r="J150" s="204"/>
      <c r="K150" s="184"/>
      <c r="L150" s="182"/>
      <c r="M150" s="181"/>
      <c r="N150" s="180"/>
      <c r="O150" s="185"/>
      <c r="P150" s="186"/>
      <c r="Q150" s="187"/>
      <c r="R150" s="188"/>
      <c r="S150" s="189"/>
      <c r="T150" s="182"/>
      <c r="U150" s="222"/>
      <c r="V150" s="223"/>
      <c r="W150" s="224"/>
    </row>
    <row r="151" spans="1:23" ht="22.35" customHeight="1" x14ac:dyDescent="0.35">
      <c r="A151" s="267"/>
      <c r="B151" s="268"/>
      <c r="C151" s="418" t="s">
        <v>54</v>
      </c>
      <c r="D151" s="415">
        <v>6</v>
      </c>
      <c r="E151" s="452">
        <f>SUM(E152:E157)</f>
        <v>880</v>
      </c>
      <c r="F151" s="128"/>
      <c r="G151" s="129"/>
      <c r="H151" s="130"/>
      <c r="I151" s="131"/>
      <c r="J151" s="200"/>
      <c r="K151" s="132"/>
      <c r="L151" s="130"/>
      <c r="M151" s="129"/>
      <c r="N151" s="128"/>
      <c r="O151" s="133"/>
      <c r="P151" s="376"/>
      <c r="Q151" s="134"/>
      <c r="R151" s="135"/>
      <c r="S151" s="136"/>
      <c r="T151" s="130"/>
      <c r="U151" s="218">
        <f>SUM(F151:T151)</f>
        <v>0</v>
      </c>
      <c r="V151" s="218">
        <f>U151*D151</f>
        <v>0</v>
      </c>
      <c r="W151" s="245">
        <f>U151*E151</f>
        <v>0</v>
      </c>
    </row>
    <row r="152" spans="1:23" ht="18" x14ac:dyDescent="0.35">
      <c r="A152" s="267"/>
      <c r="B152" s="268"/>
      <c r="C152" s="273" t="s">
        <v>19</v>
      </c>
      <c r="D152" s="273">
        <v>1</v>
      </c>
      <c r="E152" s="453">
        <v>165</v>
      </c>
      <c r="F152" s="171"/>
      <c r="G152" s="172"/>
      <c r="H152" s="173"/>
      <c r="I152" s="174"/>
      <c r="J152" s="203"/>
      <c r="K152" s="175"/>
      <c r="L152" s="173"/>
      <c r="M152" s="172"/>
      <c r="N152" s="171"/>
      <c r="O152" s="176"/>
      <c r="P152" s="375"/>
      <c r="Q152" s="177"/>
      <c r="R152" s="178"/>
      <c r="S152" s="179"/>
      <c r="T152" s="173"/>
      <c r="U152" s="219"/>
      <c r="V152" s="220">
        <f t="shared" ref="V152:V157" si="0">SUM(F152:T152)</f>
        <v>0</v>
      </c>
      <c r="W152" s="221">
        <f t="shared" ref="W152:W157" si="1">V152*E152</f>
        <v>0</v>
      </c>
    </row>
    <row r="153" spans="1:23" ht="18" x14ac:dyDescent="0.35">
      <c r="A153" s="267"/>
      <c r="B153" s="268"/>
      <c r="C153" s="273" t="s">
        <v>20</v>
      </c>
      <c r="D153" s="273">
        <v>1</v>
      </c>
      <c r="E153" s="302">
        <v>135</v>
      </c>
      <c r="F153" s="171"/>
      <c r="G153" s="172"/>
      <c r="H153" s="173"/>
      <c r="I153" s="174"/>
      <c r="J153" s="203"/>
      <c r="K153" s="175"/>
      <c r="L153" s="173"/>
      <c r="M153" s="172"/>
      <c r="N153" s="171"/>
      <c r="O153" s="176"/>
      <c r="P153" s="375"/>
      <c r="Q153" s="177"/>
      <c r="R153" s="178"/>
      <c r="S153" s="179"/>
      <c r="T153" s="173"/>
      <c r="U153" s="219"/>
      <c r="V153" s="220">
        <f t="shared" si="0"/>
        <v>0</v>
      </c>
      <c r="W153" s="221">
        <f t="shared" si="1"/>
        <v>0</v>
      </c>
    </row>
    <row r="154" spans="1:23" ht="18" x14ac:dyDescent="0.35">
      <c r="A154" s="269"/>
      <c r="B154" s="270"/>
      <c r="C154" s="274" t="s">
        <v>21</v>
      </c>
      <c r="D154" s="274">
        <v>1</v>
      </c>
      <c r="E154" s="302">
        <v>135</v>
      </c>
      <c r="F154" s="171"/>
      <c r="G154" s="172"/>
      <c r="H154" s="173"/>
      <c r="I154" s="174"/>
      <c r="J154" s="203"/>
      <c r="K154" s="175"/>
      <c r="L154" s="173"/>
      <c r="M154" s="172"/>
      <c r="N154" s="171"/>
      <c r="O154" s="176"/>
      <c r="P154" s="375"/>
      <c r="Q154" s="177"/>
      <c r="R154" s="178"/>
      <c r="S154" s="179"/>
      <c r="T154" s="173"/>
      <c r="U154" s="219"/>
      <c r="V154" s="220">
        <f t="shared" si="0"/>
        <v>0</v>
      </c>
      <c r="W154" s="221">
        <f t="shared" si="1"/>
        <v>0</v>
      </c>
    </row>
    <row r="155" spans="1:23" ht="18" x14ac:dyDescent="0.35">
      <c r="A155" s="10"/>
      <c r="B155" s="275"/>
      <c r="C155" s="274" t="s">
        <v>23</v>
      </c>
      <c r="D155" s="277">
        <v>1</v>
      </c>
      <c r="E155" s="302">
        <v>135</v>
      </c>
      <c r="F155" s="139"/>
      <c r="G155" s="140"/>
      <c r="H155" s="141"/>
      <c r="I155" s="142"/>
      <c r="J155" s="201"/>
      <c r="K155" s="143"/>
      <c r="L155" s="141"/>
      <c r="M155" s="140"/>
      <c r="N155" s="139"/>
      <c r="O155" s="144"/>
      <c r="P155" s="145"/>
      <c r="Q155" s="146"/>
      <c r="R155" s="147"/>
      <c r="S155" s="148"/>
      <c r="T155" s="141"/>
      <c r="U155" s="219"/>
      <c r="V155" s="220">
        <f t="shared" si="0"/>
        <v>0</v>
      </c>
      <c r="W155" s="221">
        <f t="shared" si="1"/>
        <v>0</v>
      </c>
    </row>
    <row r="156" spans="1:23" ht="18" x14ac:dyDescent="0.35">
      <c r="A156" s="10"/>
      <c r="B156" s="275"/>
      <c r="C156" s="274" t="s">
        <v>25</v>
      </c>
      <c r="D156" s="277">
        <v>1</v>
      </c>
      <c r="E156" s="302">
        <v>135</v>
      </c>
      <c r="F156" s="139"/>
      <c r="G156" s="140"/>
      <c r="H156" s="141"/>
      <c r="I156" s="142"/>
      <c r="J156" s="201"/>
      <c r="K156" s="143"/>
      <c r="L156" s="141"/>
      <c r="M156" s="140"/>
      <c r="N156" s="139"/>
      <c r="O156" s="144"/>
      <c r="P156" s="145"/>
      <c r="Q156" s="146"/>
      <c r="R156" s="147"/>
      <c r="S156" s="148"/>
      <c r="T156" s="141"/>
      <c r="U156" s="219"/>
      <c r="V156" s="220">
        <f t="shared" si="0"/>
        <v>0</v>
      </c>
      <c r="W156" s="221">
        <f t="shared" si="1"/>
        <v>0</v>
      </c>
    </row>
    <row r="157" spans="1:23" ht="18.600000000000001" thickBot="1" x14ac:dyDescent="0.4">
      <c r="A157" s="271"/>
      <c r="B157" s="272"/>
      <c r="C157" s="276" t="s">
        <v>86</v>
      </c>
      <c r="D157" s="276">
        <v>1</v>
      </c>
      <c r="E157" s="303">
        <v>175</v>
      </c>
      <c r="F157" s="180"/>
      <c r="G157" s="181"/>
      <c r="H157" s="182"/>
      <c r="I157" s="183"/>
      <c r="J157" s="204"/>
      <c r="K157" s="184"/>
      <c r="L157" s="182"/>
      <c r="M157" s="181"/>
      <c r="N157" s="180"/>
      <c r="O157" s="185"/>
      <c r="P157" s="186"/>
      <c r="Q157" s="187"/>
      <c r="R157" s="188"/>
      <c r="S157" s="189"/>
      <c r="T157" s="182"/>
      <c r="U157" s="246"/>
      <c r="V157" s="223">
        <f t="shared" si="0"/>
        <v>0</v>
      </c>
      <c r="W157" s="247">
        <f t="shared" si="1"/>
        <v>0</v>
      </c>
    </row>
    <row r="158" spans="1:23" ht="22.35" customHeight="1" x14ac:dyDescent="0.35">
      <c r="A158" s="267"/>
      <c r="B158" s="268"/>
      <c r="C158" s="418" t="s">
        <v>55</v>
      </c>
      <c r="D158" s="415">
        <v>3</v>
      </c>
      <c r="E158" s="419">
        <f>SUM(E159:E161)</f>
        <v>405</v>
      </c>
      <c r="F158" s="128"/>
      <c r="G158" s="129"/>
      <c r="H158" s="130"/>
      <c r="I158" s="131"/>
      <c r="J158" s="200"/>
      <c r="K158" s="132"/>
      <c r="L158" s="130"/>
      <c r="M158" s="129"/>
      <c r="N158" s="128"/>
      <c r="O158" s="133"/>
      <c r="P158" s="376"/>
      <c r="Q158" s="134"/>
      <c r="R158" s="135"/>
      <c r="S158" s="136"/>
      <c r="T158" s="130"/>
      <c r="U158" s="218">
        <f>SUM(F158:T158)</f>
        <v>0</v>
      </c>
      <c r="V158" s="218">
        <f>U158*D158</f>
        <v>0</v>
      </c>
      <c r="W158" s="225">
        <f>U158*E158</f>
        <v>0</v>
      </c>
    </row>
    <row r="159" spans="1:23" ht="18" x14ac:dyDescent="0.35">
      <c r="A159" s="267"/>
      <c r="B159" s="268"/>
      <c r="C159" s="454" t="s">
        <v>19</v>
      </c>
      <c r="D159" s="454">
        <v>1</v>
      </c>
      <c r="E159" s="448">
        <v>135</v>
      </c>
      <c r="F159" s="171"/>
      <c r="G159" s="172"/>
      <c r="H159" s="173"/>
      <c r="I159" s="174"/>
      <c r="J159" s="203"/>
      <c r="K159" s="175"/>
      <c r="L159" s="173"/>
      <c r="M159" s="172"/>
      <c r="N159" s="171"/>
      <c r="O159" s="176"/>
      <c r="P159" s="375"/>
      <c r="Q159" s="177"/>
      <c r="R159" s="178"/>
      <c r="S159" s="179"/>
      <c r="T159" s="173"/>
      <c r="U159" s="219"/>
      <c r="V159" s="220">
        <f>SUM(F159:T159)</f>
        <v>0</v>
      </c>
      <c r="W159" s="221">
        <f>V159*E159</f>
        <v>0</v>
      </c>
    </row>
    <row r="160" spans="1:23" ht="18" x14ac:dyDescent="0.35">
      <c r="A160" s="267"/>
      <c r="B160" s="268"/>
      <c r="C160" s="454" t="s">
        <v>20</v>
      </c>
      <c r="D160" s="454">
        <v>1</v>
      </c>
      <c r="E160" s="448">
        <v>135</v>
      </c>
      <c r="F160" s="171"/>
      <c r="G160" s="172"/>
      <c r="H160" s="173"/>
      <c r="I160" s="174"/>
      <c r="J160" s="203"/>
      <c r="K160" s="175"/>
      <c r="L160" s="173"/>
      <c r="M160" s="172"/>
      <c r="N160" s="171"/>
      <c r="O160" s="176"/>
      <c r="P160" s="375"/>
      <c r="Q160" s="177"/>
      <c r="R160" s="178"/>
      <c r="S160" s="179"/>
      <c r="T160" s="173"/>
      <c r="U160" s="219"/>
      <c r="V160" s="220">
        <f>SUM(F160:T160)</f>
        <v>0</v>
      </c>
      <c r="W160" s="221">
        <f>V160*E160</f>
        <v>0</v>
      </c>
    </row>
    <row r="161" spans="1:23" ht="18" x14ac:dyDescent="0.35">
      <c r="A161" s="269"/>
      <c r="B161" s="270"/>
      <c r="C161" s="441" t="s">
        <v>21</v>
      </c>
      <c r="D161" s="441">
        <v>1</v>
      </c>
      <c r="E161" s="448">
        <v>135</v>
      </c>
      <c r="F161" s="171"/>
      <c r="G161" s="172"/>
      <c r="H161" s="173"/>
      <c r="I161" s="174"/>
      <c r="J161" s="203"/>
      <c r="K161" s="175"/>
      <c r="L161" s="173"/>
      <c r="M161" s="172"/>
      <c r="N161" s="171"/>
      <c r="O161" s="176"/>
      <c r="P161" s="375"/>
      <c r="Q161" s="177"/>
      <c r="R161" s="178"/>
      <c r="S161" s="179"/>
      <c r="T161" s="173"/>
      <c r="U161" s="219"/>
      <c r="V161" s="220">
        <f>SUM(F161:T161)</f>
        <v>0</v>
      </c>
      <c r="W161" s="221">
        <f>V161*E161</f>
        <v>0</v>
      </c>
    </row>
    <row r="162" spans="1:23" ht="18.600000000000001" thickBot="1" x14ac:dyDescent="0.4">
      <c r="A162" s="271"/>
      <c r="B162" s="272"/>
      <c r="C162" s="442"/>
      <c r="D162" s="276"/>
      <c r="E162" s="451"/>
      <c r="F162" s="180"/>
      <c r="G162" s="181"/>
      <c r="H162" s="182"/>
      <c r="I162" s="183"/>
      <c r="J162" s="204"/>
      <c r="K162" s="184"/>
      <c r="L162" s="182"/>
      <c r="M162" s="181"/>
      <c r="N162" s="180"/>
      <c r="O162" s="185"/>
      <c r="P162" s="186"/>
      <c r="Q162" s="187"/>
      <c r="R162" s="188"/>
      <c r="S162" s="189"/>
      <c r="T162" s="182"/>
      <c r="U162" s="222"/>
      <c r="V162" s="220"/>
      <c r="W162" s="224"/>
    </row>
    <row r="163" spans="1:23" ht="18" x14ac:dyDescent="0.35">
      <c r="A163" s="600" t="s">
        <v>56</v>
      </c>
      <c r="B163" s="601"/>
      <c r="C163" s="602"/>
      <c r="D163" s="449"/>
      <c r="E163" s="455"/>
      <c r="F163" s="192"/>
      <c r="G163" s="192"/>
      <c r="H163" s="192"/>
      <c r="I163" s="193"/>
      <c r="J163" s="206"/>
      <c r="K163" s="192"/>
      <c r="L163" s="192"/>
      <c r="M163" s="305"/>
      <c r="N163" s="192"/>
      <c r="O163" s="192"/>
      <c r="P163" s="192"/>
      <c r="Q163" s="192"/>
      <c r="R163" s="192"/>
      <c r="S163" s="192"/>
      <c r="T163" s="192"/>
      <c r="U163" s="248"/>
      <c r="V163" s="249"/>
      <c r="W163" s="250"/>
    </row>
    <row r="164" spans="1:23" ht="22.35" customHeight="1" x14ac:dyDescent="0.35">
      <c r="A164" s="267"/>
      <c r="B164" s="268"/>
      <c r="C164" s="418" t="s">
        <v>57</v>
      </c>
      <c r="D164" s="415">
        <v>3</v>
      </c>
      <c r="E164" s="419">
        <f>SUM(E165:E167)</f>
        <v>900</v>
      </c>
      <c r="F164" s="128"/>
      <c r="G164" s="129"/>
      <c r="H164" s="130"/>
      <c r="I164" s="131"/>
      <c r="J164" s="200"/>
      <c r="K164" s="132"/>
      <c r="L164" s="130"/>
      <c r="M164" s="129"/>
      <c r="N164" s="128"/>
      <c r="O164" s="133"/>
      <c r="P164" s="376"/>
      <c r="Q164" s="134"/>
      <c r="R164" s="135"/>
      <c r="S164" s="136"/>
      <c r="T164" s="130"/>
      <c r="U164" s="218">
        <f>SUM(F164:T164)</f>
        <v>0</v>
      </c>
      <c r="V164" s="218">
        <f>U164*D164</f>
        <v>0</v>
      </c>
      <c r="W164" s="225">
        <f>U164*E164</f>
        <v>0</v>
      </c>
    </row>
    <row r="165" spans="1:23" ht="18" x14ac:dyDescent="0.35">
      <c r="A165" s="267"/>
      <c r="B165" s="268"/>
      <c r="C165" s="454" t="s">
        <v>19</v>
      </c>
      <c r="D165" s="454">
        <v>1</v>
      </c>
      <c r="E165" s="302">
        <v>250</v>
      </c>
      <c r="F165" s="171"/>
      <c r="G165" s="172"/>
      <c r="H165" s="173"/>
      <c r="I165" s="174"/>
      <c r="J165" s="203"/>
      <c r="K165" s="175"/>
      <c r="L165" s="173"/>
      <c r="M165" s="172"/>
      <c r="N165" s="171"/>
      <c r="O165" s="176"/>
      <c r="P165" s="375"/>
      <c r="Q165" s="177"/>
      <c r="R165" s="178"/>
      <c r="S165" s="179"/>
      <c r="T165" s="173"/>
      <c r="U165" s="219"/>
      <c r="V165" s="220">
        <f>SUM(F165:T165)</f>
        <v>0</v>
      </c>
      <c r="W165" s="221">
        <f>V165*E165</f>
        <v>0</v>
      </c>
    </row>
    <row r="166" spans="1:23" ht="18" x14ac:dyDescent="0.35">
      <c r="A166" s="267"/>
      <c r="B166" s="268"/>
      <c r="C166" s="454" t="s">
        <v>20</v>
      </c>
      <c r="D166" s="454">
        <v>1</v>
      </c>
      <c r="E166" s="302">
        <v>290</v>
      </c>
      <c r="F166" s="171"/>
      <c r="G166" s="172"/>
      <c r="H166" s="173"/>
      <c r="I166" s="174"/>
      <c r="J166" s="203"/>
      <c r="K166" s="175"/>
      <c r="L166" s="173"/>
      <c r="M166" s="172"/>
      <c r="N166" s="171"/>
      <c r="O166" s="176"/>
      <c r="P166" s="375"/>
      <c r="Q166" s="177"/>
      <c r="R166" s="178"/>
      <c r="S166" s="179"/>
      <c r="T166" s="173"/>
      <c r="U166" s="219"/>
      <c r="V166" s="220">
        <f>SUM(F166:T166)</f>
        <v>0</v>
      </c>
      <c r="W166" s="221">
        <f>V166*E166</f>
        <v>0</v>
      </c>
    </row>
    <row r="167" spans="1:23" ht="18" x14ac:dyDescent="0.35">
      <c r="A167" s="269"/>
      <c r="B167" s="270"/>
      <c r="C167" s="441" t="s">
        <v>21</v>
      </c>
      <c r="D167" s="441">
        <v>1</v>
      </c>
      <c r="E167" s="302">
        <v>360</v>
      </c>
      <c r="F167" s="171"/>
      <c r="G167" s="172"/>
      <c r="H167" s="173"/>
      <c r="I167" s="174"/>
      <c r="J167" s="203"/>
      <c r="K167" s="175"/>
      <c r="L167" s="173"/>
      <c r="M167" s="172"/>
      <c r="N167" s="171"/>
      <c r="O167" s="176"/>
      <c r="P167" s="375"/>
      <c r="Q167" s="177"/>
      <c r="R167" s="178"/>
      <c r="S167" s="179"/>
      <c r="T167" s="173"/>
      <c r="U167" s="219"/>
      <c r="V167" s="220">
        <f>SUM(F167:T167)</f>
        <v>0</v>
      </c>
      <c r="W167" s="221">
        <f>V167*E167</f>
        <v>0</v>
      </c>
    </row>
    <row r="168" spans="1:23" ht="18.600000000000001" thickBot="1" x14ac:dyDescent="0.4">
      <c r="A168" s="271"/>
      <c r="B168" s="272"/>
      <c r="C168" s="442"/>
      <c r="D168" s="276"/>
      <c r="E168" s="443"/>
      <c r="F168" s="180"/>
      <c r="G168" s="181"/>
      <c r="H168" s="182"/>
      <c r="I168" s="183"/>
      <c r="J168" s="204"/>
      <c r="K168" s="184"/>
      <c r="L168" s="182"/>
      <c r="M168" s="181"/>
      <c r="N168" s="180"/>
      <c r="O168" s="185"/>
      <c r="P168" s="186"/>
      <c r="Q168" s="187"/>
      <c r="R168" s="188"/>
      <c r="S168" s="189"/>
      <c r="T168" s="182"/>
      <c r="U168" s="222"/>
      <c r="V168" s="223"/>
      <c r="W168" s="224"/>
    </row>
    <row r="169" spans="1:23" ht="22.35" customHeight="1" x14ac:dyDescent="0.35">
      <c r="A169" s="267"/>
      <c r="B169" s="268"/>
      <c r="C169" s="418" t="s">
        <v>58</v>
      </c>
      <c r="D169" s="415">
        <v>3</v>
      </c>
      <c r="E169" s="419">
        <f>SUM(E170:E172)</f>
        <v>655</v>
      </c>
      <c r="F169" s="128"/>
      <c r="G169" s="129"/>
      <c r="H169" s="130"/>
      <c r="I169" s="131"/>
      <c r="J169" s="200"/>
      <c r="K169" s="132"/>
      <c r="L169" s="130"/>
      <c r="M169" s="129"/>
      <c r="N169" s="128"/>
      <c r="O169" s="133"/>
      <c r="P169" s="376"/>
      <c r="Q169" s="134"/>
      <c r="R169" s="135"/>
      <c r="S169" s="136"/>
      <c r="T169" s="130"/>
      <c r="U169" s="218">
        <f>SUM(F169:T169)</f>
        <v>0</v>
      </c>
      <c r="V169" s="218">
        <f>U169*D169</f>
        <v>0</v>
      </c>
      <c r="W169" s="225">
        <f>U169*E169</f>
        <v>0</v>
      </c>
    </row>
    <row r="170" spans="1:23" ht="18" x14ac:dyDescent="0.35">
      <c r="A170" s="267"/>
      <c r="B170" s="268"/>
      <c r="C170" s="273" t="s">
        <v>19</v>
      </c>
      <c r="D170" s="273">
        <v>1</v>
      </c>
      <c r="E170" s="302">
        <v>270</v>
      </c>
      <c r="F170" s="171"/>
      <c r="G170" s="172"/>
      <c r="H170" s="173"/>
      <c r="I170" s="174"/>
      <c r="J170" s="203"/>
      <c r="K170" s="175"/>
      <c r="L170" s="173"/>
      <c r="M170" s="172"/>
      <c r="N170" s="171"/>
      <c r="O170" s="176"/>
      <c r="P170" s="375"/>
      <c r="Q170" s="177"/>
      <c r="R170" s="178"/>
      <c r="S170" s="179"/>
      <c r="T170" s="173"/>
      <c r="U170" s="219"/>
      <c r="V170" s="220">
        <f>SUM(F170:T170)</f>
        <v>0</v>
      </c>
      <c r="W170" s="221">
        <f>V170*E170</f>
        <v>0</v>
      </c>
    </row>
    <row r="171" spans="1:23" ht="18" x14ac:dyDescent="0.35">
      <c r="A171" s="267"/>
      <c r="B171" s="268"/>
      <c r="C171" s="273" t="s">
        <v>20</v>
      </c>
      <c r="D171" s="273">
        <v>1</v>
      </c>
      <c r="E171" s="302">
        <v>220</v>
      </c>
      <c r="F171" s="171"/>
      <c r="G171" s="172"/>
      <c r="H171" s="173"/>
      <c r="I171" s="174"/>
      <c r="J171" s="203"/>
      <c r="K171" s="175"/>
      <c r="L171" s="173"/>
      <c r="M171" s="172"/>
      <c r="N171" s="171"/>
      <c r="O171" s="176"/>
      <c r="P171" s="375"/>
      <c r="Q171" s="177"/>
      <c r="R171" s="178"/>
      <c r="S171" s="179"/>
      <c r="T171" s="173"/>
      <c r="U171" s="219"/>
      <c r="V171" s="220">
        <f>SUM(F171:T171)</f>
        <v>0</v>
      </c>
      <c r="W171" s="221">
        <f>V171*E171</f>
        <v>0</v>
      </c>
    </row>
    <row r="172" spans="1:23" ht="18" x14ac:dyDescent="0.35">
      <c r="A172" s="269"/>
      <c r="B172" s="270"/>
      <c r="C172" s="274" t="s">
        <v>21</v>
      </c>
      <c r="D172" s="274">
        <v>1</v>
      </c>
      <c r="E172" s="302">
        <v>165</v>
      </c>
      <c r="F172" s="171"/>
      <c r="G172" s="172"/>
      <c r="H172" s="173"/>
      <c r="I172" s="174"/>
      <c r="J172" s="203"/>
      <c r="K172" s="175"/>
      <c r="L172" s="173"/>
      <c r="M172" s="172"/>
      <c r="N172" s="171"/>
      <c r="O172" s="176"/>
      <c r="P172" s="375"/>
      <c r="Q172" s="177"/>
      <c r="R172" s="178"/>
      <c r="S172" s="179"/>
      <c r="T172" s="173"/>
      <c r="U172" s="219"/>
      <c r="V172" s="220">
        <f>SUM(F172:T172)</f>
        <v>0</v>
      </c>
      <c r="W172" s="221">
        <f>V172*E172</f>
        <v>0</v>
      </c>
    </row>
    <row r="173" spans="1:23" ht="18.600000000000001" thickBot="1" x14ac:dyDescent="0.4">
      <c r="A173" s="271"/>
      <c r="B173" s="272"/>
      <c r="C173" s="442"/>
      <c r="D173" s="276"/>
      <c r="E173" s="443"/>
      <c r="F173" s="180"/>
      <c r="G173" s="181"/>
      <c r="H173" s="182"/>
      <c r="I173" s="183"/>
      <c r="J173" s="204"/>
      <c r="K173" s="184"/>
      <c r="L173" s="182"/>
      <c r="M173" s="181"/>
      <c r="N173" s="180"/>
      <c r="O173" s="185"/>
      <c r="P173" s="186"/>
      <c r="Q173" s="187"/>
      <c r="R173" s="188"/>
      <c r="S173" s="189"/>
      <c r="T173" s="182"/>
      <c r="U173" s="222"/>
      <c r="V173" s="223"/>
      <c r="W173" s="224"/>
    </row>
    <row r="174" spans="1:23" ht="22.35" customHeight="1" x14ac:dyDescent="0.35">
      <c r="A174" s="267"/>
      <c r="B174" s="268"/>
      <c r="C174" s="418" t="s">
        <v>59</v>
      </c>
      <c r="D174" s="415">
        <v>3</v>
      </c>
      <c r="E174" s="419">
        <f>SUM(E175:E177)</f>
        <v>965</v>
      </c>
      <c r="F174" s="128"/>
      <c r="G174" s="129"/>
      <c r="H174" s="130"/>
      <c r="I174" s="131"/>
      <c r="J174" s="200"/>
      <c r="K174" s="132"/>
      <c r="L174" s="130"/>
      <c r="M174" s="129"/>
      <c r="N174" s="128"/>
      <c r="O174" s="133"/>
      <c r="P174" s="376"/>
      <c r="Q174" s="134"/>
      <c r="R174" s="135"/>
      <c r="S174" s="136"/>
      <c r="T174" s="130"/>
      <c r="U174" s="218">
        <f>SUM(F174:T174)</f>
        <v>0</v>
      </c>
      <c r="V174" s="218">
        <f>U174*D174</f>
        <v>0</v>
      </c>
      <c r="W174" s="225">
        <f>U174*E174</f>
        <v>0</v>
      </c>
    </row>
    <row r="175" spans="1:23" ht="18" x14ac:dyDescent="0.35">
      <c r="A175" s="267"/>
      <c r="B175" s="268"/>
      <c r="C175" s="273" t="s">
        <v>19</v>
      </c>
      <c r="D175" s="273">
        <v>1</v>
      </c>
      <c r="E175" s="302">
        <v>480</v>
      </c>
      <c r="F175" s="171"/>
      <c r="G175" s="172"/>
      <c r="H175" s="173"/>
      <c r="I175" s="174"/>
      <c r="J175" s="203"/>
      <c r="K175" s="175"/>
      <c r="L175" s="173"/>
      <c r="M175" s="172"/>
      <c r="N175" s="171"/>
      <c r="O175" s="176"/>
      <c r="P175" s="375"/>
      <c r="Q175" s="177"/>
      <c r="R175" s="178"/>
      <c r="S175" s="179"/>
      <c r="T175" s="173"/>
      <c r="U175" s="219"/>
      <c r="V175" s="220">
        <f>SUM(F175:T175)</f>
        <v>0</v>
      </c>
      <c r="W175" s="221">
        <f>V175*E175</f>
        <v>0</v>
      </c>
    </row>
    <row r="176" spans="1:23" ht="18" x14ac:dyDescent="0.35">
      <c r="A176" s="267"/>
      <c r="B176" s="268"/>
      <c r="C176" s="273" t="s">
        <v>20</v>
      </c>
      <c r="D176" s="273">
        <v>1</v>
      </c>
      <c r="E176" s="302">
        <v>290</v>
      </c>
      <c r="F176" s="171"/>
      <c r="G176" s="172"/>
      <c r="H176" s="173"/>
      <c r="I176" s="174"/>
      <c r="J176" s="203"/>
      <c r="K176" s="175"/>
      <c r="L176" s="173"/>
      <c r="M176" s="172"/>
      <c r="N176" s="171"/>
      <c r="O176" s="176"/>
      <c r="P176" s="375"/>
      <c r="Q176" s="177"/>
      <c r="R176" s="178"/>
      <c r="S176" s="179"/>
      <c r="T176" s="173"/>
      <c r="U176" s="219"/>
      <c r="V176" s="220">
        <f>SUM(F176:T176)</f>
        <v>0</v>
      </c>
      <c r="W176" s="221">
        <f>V176*E176</f>
        <v>0</v>
      </c>
    </row>
    <row r="177" spans="1:23" ht="18" x14ac:dyDescent="0.35">
      <c r="A177" s="269"/>
      <c r="B177" s="270"/>
      <c r="C177" s="274" t="s">
        <v>21</v>
      </c>
      <c r="D177" s="274">
        <v>1</v>
      </c>
      <c r="E177" s="302">
        <v>195</v>
      </c>
      <c r="F177" s="171"/>
      <c r="G177" s="172"/>
      <c r="H177" s="173"/>
      <c r="I177" s="174"/>
      <c r="J177" s="203"/>
      <c r="K177" s="175"/>
      <c r="L177" s="173"/>
      <c r="M177" s="172"/>
      <c r="N177" s="171"/>
      <c r="O177" s="176"/>
      <c r="P177" s="375"/>
      <c r="Q177" s="177"/>
      <c r="R177" s="178"/>
      <c r="S177" s="179"/>
      <c r="T177" s="173"/>
      <c r="U177" s="219"/>
      <c r="V177" s="220">
        <f>SUM(F177:T177)</f>
        <v>0</v>
      </c>
      <c r="W177" s="221">
        <f>V177*E177</f>
        <v>0</v>
      </c>
    </row>
    <row r="178" spans="1:23" ht="18.600000000000001" thickBot="1" x14ac:dyDescent="0.4">
      <c r="A178" s="271"/>
      <c r="B178" s="272"/>
      <c r="C178" s="276"/>
      <c r="D178" s="276"/>
      <c r="E178" s="396"/>
      <c r="F178" s="180"/>
      <c r="G178" s="181"/>
      <c r="H178" s="182"/>
      <c r="I178" s="183"/>
      <c r="J178" s="204"/>
      <c r="K178" s="184"/>
      <c r="L178" s="182"/>
      <c r="M178" s="181"/>
      <c r="N178" s="180"/>
      <c r="O178" s="185"/>
      <c r="P178" s="186"/>
      <c r="Q178" s="187"/>
      <c r="R178" s="188"/>
      <c r="S178" s="189"/>
      <c r="T178" s="182"/>
      <c r="U178" s="222"/>
      <c r="V178" s="223"/>
      <c r="W178" s="224"/>
    </row>
    <row r="179" spans="1:23" ht="22.35" customHeight="1" x14ac:dyDescent="0.35">
      <c r="A179" s="267"/>
      <c r="B179" s="268"/>
      <c r="C179" s="418" t="s">
        <v>60</v>
      </c>
      <c r="D179" s="433">
        <v>2</v>
      </c>
      <c r="E179" s="419">
        <v>420</v>
      </c>
      <c r="F179" s="128"/>
      <c r="G179" s="129"/>
      <c r="H179" s="130"/>
      <c r="I179" s="131"/>
      <c r="J179" s="200"/>
      <c r="K179" s="132"/>
      <c r="L179" s="130"/>
      <c r="M179" s="129"/>
      <c r="N179" s="128"/>
      <c r="O179" s="133"/>
      <c r="P179" s="376"/>
      <c r="Q179" s="134"/>
      <c r="R179" s="135"/>
      <c r="S179" s="136"/>
      <c r="T179" s="130"/>
      <c r="U179" s="218">
        <f>SUM(F179:T179)</f>
        <v>0</v>
      </c>
      <c r="V179" s="218">
        <f>U179*D179</f>
        <v>0</v>
      </c>
      <c r="W179" s="225">
        <f>U179*E179</f>
        <v>0</v>
      </c>
    </row>
    <row r="180" spans="1:23" ht="18" x14ac:dyDescent="0.35">
      <c r="A180" s="267"/>
      <c r="B180" s="268"/>
      <c r="C180" s="273" t="s">
        <v>19</v>
      </c>
      <c r="D180" s="435">
        <v>1</v>
      </c>
      <c r="E180" s="302">
        <v>310</v>
      </c>
      <c r="F180" s="171"/>
      <c r="G180" s="172"/>
      <c r="H180" s="173"/>
      <c r="I180" s="174"/>
      <c r="J180" s="203"/>
      <c r="K180" s="175"/>
      <c r="L180" s="173"/>
      <c r="M180" s="172"/>
      <c r="N180" s="171"/>
      <c r="O180" s="176"/>
      <c r="P180" s="375"/>
      <c r="Q180" s="177"/>
      <c r="R180" s="178"/>
      <c r="S180" s="179"/>
      <c r="T180" s="173"/>
      <c r="U180" s="219"/>
      <c r="V180" s="220">
        <f>SUM(F180:T180)</f>
        <v>0</v>
      </c>
      <c r="W180" s="221">
        <f>V180*E180</f>
        <v>0</v>
      </c>
    </row>
    <row r="181" spans="1:23" ht="18" x14ac:dyDescent="0.35">
      <c r="A181" s="267"/>
      <c r="B181" s="268"/>
      <c r="C181" s="273" t="s">
        <v>20</v>
      </c>
      <c r="D181" s="435">
        <v>1</v>
      </c>
      <c r="E181" s="302">
        <v>110</v>
      </c>
      <c r="F181" s="171"/>
      <c r="G181" s="172"/>
      <c r="H181" s="173"/>
      <c r="I181" s="174"/>
      <c r="J181" s="203"/>
      <c r="K181" s="175"/>
      <c r="L181" s="173"/>
      <c r="M181" s="172"/>
      <c r="N181" s="171"/>
      <c r="O181" s="176"/>
      <c r="P181" s="375"/>
      <c r="Q181" s="177"/>
      <c r="R181" s="178"/>
      <c r="S181" s="179"/>
      <c r="T181" s="173"/>
      <c r="U181" s="219"/>
      <c r="V181" s="220">
        <f>SUM(F181:T181)</f>
        <v>0</v>
      </c>
      <c r="W181" s="221">
        <f>V181*E181</f>
        <v>0</v>
      </c>
    </row>
    <row r="182" spans="1:23" ht="18" x14ac:dyDescent="0.35">
      <c r="A182" s="269"/>
      <c r="B182" s="270"/>
      <c r="C182" s="274"/>
      <c r="D182" s="274"/>
      <c r="E182" s="448"/>
      <c r="F182" s="171"/>
      <c r="G182" s="172"/>
      <c r="H182" s="173"/>
      <c r="I182" s="174"/>
      <c r="J182" s="203"/>
      <c r="K182" s="175"/>
      <c r="L182" s="173"/>
      <c r="M182" s="172"/>
      <c r="N182" s="171"/>
      <c r="O182" s="176"/>
      <c r="P182" s="375"/>
      <c r="Q182" s="177"/>
      <c r="R182" s="178"/>
      <c r="S182" s="179"/>
      <c r="T182" s="173"/>
      <c r="U182" s="219"/>
      <c r="V182" s="220"/>
      <c r="W182" s="221"/>
    </row>
    <row r="183" spans="1:23" ht="18.600000000000001" thickBot="1" x14ac:dyDescent="0.4">
      <c r="A183" s="271"/>
      <c r="B183" s="272"/>
      <c r="C183" s="276"/>
      <c r="D183" s="276"/>
      <c r="E183" s="456"/>
      <c r="F183" s="180"/>
      <c r="G183" s="181"/>
      <c r="H183" s="182"/>
      <c r="I183" s="183"/>
      <c r="J183" s="204"/>
      <c r="K183" s="184"/>
      <c r="L183" s="182"/>
      <c r="M183" s="181"/>
      <c r="N183" s="180"/>
      <c r="O183" s="185"/>
      <c r="P183" s="186"/>
      <c r="Q183" s="187"/>
      <c r="R183" s="188"/>
      <c r="S183" s="189"/>
      <c r="T183" s="182"/>
      <c r="U183" s="222"/>
      <c r="V183" s="223"/>
      <c r="W183" s="224"/>
    </row>
    <row r="184" spans="1:23" ht="18" x14ac:dyDescent="0.35">
      <c r="A184" s="300"/>
      <c r="B184" s="301"/>
      <c r="C184" s="591" t="s">
        <v>61</v>
      </c>
      <c r="D184" s="592">
        <v>1</v>
      </c>
      <c r="E184" s="595">
        <v>260</v>
      </c>
      <c r="F184" s="586"/>
      <c r="G184" s="585"/>
      <c r="H184" s="582"/>
      <c r="I184" s="598"/>
      <c r="J184" s="599"/>
      <c r="K184" s="590"/>
      <c r="L184" s="582"/>
      <c r="M184" s="585"/>
      <c r="N184" s="586"/>
      <c r="O184" s="587"/>
      <c r="P184" s="588"/>
      <c r="Q184" s="589"/>
      <c r="R184" s="580"/>
      <c r="S184" s="581"/>
      <c r="T184" s="582"/>
      <c r="U184" s="583">
        <f>SUM(F184:T187)</f>
        <v>0</v>
      </c>
      <c r="V184" s="542">
        <f>U184*D184</f>
        <v>0</v>
      </c>
      <c r="W184" s="584">
        <f>U184*E184</f>
        <v>0</v>
      </c>
    </row>
    <row r="185" spans="1:23" ht="18" x14ac:dyDescent="0.35">
      <c r="A185" s="267"/>
      <c r="B185" s="268"/>
      <c r="C185" s="578"/>
      <c r="D185" s="593"/>
      <c r="E185" s="596"/>
      <c r="F185" s="553"/>
      <c r="G185" s="551"/>
      <c r="H185" s="540"/>
      <c r="I185" s="574"/>
      <c r="J185" s="576"/>
      <c r="K185" s="549"/>
      <c r="L185" s="540"/>
      <c r="M185" s="551"/>
      <c r="N185" s="553"/>
      <c r="O185" s="555"/>
      <c r="P185" s="557"/>
      <c r="Q185" s="559"/>
      <c r="R185" s="561"/>
      <c r="S185" s="563"/>
      <c r="T185" s="540"/>
      <c r="U185" s="542"/>
      <c r="V185" s="542"/>
      <c r="W185" s="544"/>
    </row>
    <row r="186" spans="1:23" ht="18" x14ac:dyDescent="0.35">
      <c r="A186" s="269"/>
      <c r="B186" s="270"/>
      <c r="C186" s="578"/>
      <c r="D186" s="593"/>
      <c r="E186" s="596"/>
      <c r="F186" s="553"/>
      <c r="G186" s="551"/>
      <c r="H186" s="540"/>
      <c r="I186" s="574"/>
      <c r="J186" s="576"/>
      <c r="K186" s="549"/>
      <c r="L186" s="540"/>
      <c r="M186" s="551"/>
      <c r="N186" s="553"/>
      <c r="O186" s="555"/>
      <c r="P186" s="557"/>
      <c r="Q186" s="559"/>
      <c r="R186" s="561"/>
      <c r="S186" s="563"/>
      <c r="T186" s="540"/>
      <c r="U186" s="542"/>
      <c r="V186" s="542"/>
      <c r="W186" s="544"/>
    </row>
    <row r="187" spans="1:23" ht="18.600000000000001" thickBot="1" x14ac:dyDescent="0.4">
      <c r="A187" s="271"/>
      <c r="B187" s="272"/>
      <c r="C187" s="579"/>
      <c r="D187" s="594"/>
      <c r="E187" s="597"/>
      <c r="F187" s="554"/>
      <c r="G187" s="552"/>
      <c r="H187" s="541"/>
      <c r="I187" s="575"/>
      <c r="J187" s="577"/>
      <c r="K187" s="550"/>
      <c r="L187" s="541"/>
      <c r="M187" s="552"/>
      <c r="N187" s="554"/>
      <c r="O187" s="556"/>
      <c r="P187" s="558"/>
      <c r="Q187" s="560"/>
      <c r="R187" s="562"/>
      <c r="S187" s="564"/>
      <c r="T187" s="541"/>
      <c r="U187" s="543"/>
      <c r="V187" s="543"/>
      <c r="W187" s="545"/>
    </row>
    <row r="188" spans="1:23" ht="18" x14ac:dyDescent="0.35">
      <c r="A188" s="300"/>
      <c r="B188" s="301"/>
      <c r="C188" s="591" t="s">
        <v>62</v>
      </c>
      <c r="D188" s="592">
        <v>1</v>
      </c>
      <c r="E188" s="595">
        <v>430</v>
      </c>
      <c r="F188" s="586"/>
      <c r="G188" s="585"/>
      <c r="H188" s="582"/>
      <c r="I188" s="598"/>
      <c r="J188" s="599"/>
      <c r="K188" s="590"/>
      <c r="L188" s="582"/>
      <c r="M188" s="585"/>
      <c r="N188" s="586"/>
      <c r="O188" s="587"/>
      <c r="P188" s="588"/>
      <c r="Q188" s="589"/>
      <c r="R188" s="580"/>
      <c r="S188" s="581"/>
      <c r="T188" s="582"/>
      <c r="U188" s="583">
        <f>SUM(F188:T191)</f>
        <v>0</v>
      </c>
      <c r="V188" s="583">
        <f>U188*D188</f>
        <v>0</v>
      </c>
      <c r="W188" s="584">
        <f>U188*E188</f>
        <v>0</v>
      </c>
    </row>
    <row r="189" spans="1:23" ht="18" x14ac:dyDescent="0.35">
      <c r="A189" s="267"/>
      <c r="B189" s="268"/>
      <c r="C189" s="578"/>
      <c r="D189" s="593"/>
      <c r="E189" s="596"/>
      <c r="F189" s="553"/>
      <c r="G189" s="551"/>
      <c r="H189" s="540"/>
      <c r="I189" s="574"/>
      <c r="J189" s="576"/>
      <c r="K189" s="549"/>
      <c r="L189" s="540"/>
      <c r="M189" s="551"/>
      <c r="N189" s="553"/>
      <c r="O189" s="555"/>
      <c r="P189" s="557"/>
      <c r="Q189" s="559"/>
      <c r="R189" s="561"/>
      <c r="S189" s="563"/>
      <c r="T189" s="540"/>
      <c r="U189" s="542"/>
      <c r="V189" s="542"/>
      <c r="W189" s="544"/>
    </row>
    <row r="190" spans="1:23" ht="18" x14ac:dyDescent="0.35">
      <c r="A190" s="269"/>
      <c r="B190" s="270"/>
      <c r="C190" s="578"/>
      <c r="D190" s="593"/>
      <c r="E190" s="596"/>
      <c r="F190" s="553"/>
      <c r="G190" s="551"/>
      <c r="H190" s="540"/>
      <c r="I190" s="574"/>
      <c r="J190" s="576"/>
      <c r="K190" s="549"/>
      <c r="L190" s="540"/>
      <c r="M190" s="551"/>
      <c r="N190" s="553"/>
      <c r="O190" s="555"/>
      <c r="P190" s="557"/>
      <c r="Q190" s="559"/>
      <c r="R190" s="561"/>
      <c r="S190" s="563"/>
      <c r="T190" s="540"/>
      <c r="U190" s="542"/>
      <c r="V190" s="542"/>
      <c r="W190" s="544"/>
    </row>
    <row r="191" spans="1:23" ht="18.600000000000001" thickBot="1" x14ac:dyDescent="0.4">
      <c r="A191" s="271"/>
      <c r="B191" s="272"/>
      <c r="C191" s="579"/>
      <c r="D191" s="594"/>
      <c r="E191" s="597"/>
      <c r="F191" s="554"/>
      <c r="G191" s="552"/>
      <c r="H191" s="541"/>
      <c r="I191" s="575"/>
      <c r="J191" s="577"/>
      <c r="K191" s="550"/>
      <c r="L191" s="541"/>
      <c r="M191" s="552"/>
      <c r="N191" s="554"/>
      <c r="O191" s="556"/>
      <c r="P191" s="558"/>
      <c r="Q191" s="560"/>
      <c r="R191" s="562"/>
      <c r="S191" s="564"/>
      <c r="T191" s="541"/>
      <c r="U191" s="543"/>
      <c r="V191" s="543"/>
      <c r="W191" s="545"/>
    </row>
    <row r="192" spans="1:23" ht="18" x14ac:dyDescent="0.35">
      <c r="A192" s="300"/>
      <c r="B192" s="301"/>
      <c r="C192" s="591" t="s">
        <v>63</v>
      </c>
      <c r="D192" s="592">
        <v>1</v>
      </c>
      <c r="E192" s="595">
        <v>410</v>
      </c>
      <c r="F192" s="586"/>
      <c r="G192" s="585"/>
      <c r="H192" s="582"/>
      <c r="I192" s="598"/>
      <c r="J192" s="599"/>
      <c r="K192" s="590"/>
      <c r="L192" s="582"/>
      <c r="M192" s="585"/>
      <c r="N192" s="586"/>
      <c r="O192" s="587"/>
      <c r="P192" s="588"/>
      <c r="Q192" s="589"/>
      <c r="R192" s="580"/>
      <c r="S192" s="581"/>
      <c r="T192" s="582"/>
      <c r="U192" s="583">
        <f>SUM(F192:T195)</f>
        <v>0</v>
      </c>
      <c r="V192" s="583">
        <f>U192*D192</f>
        <v>0</v>
      </c>
      <c r="W192" s="584">
        <f>U192*E192</f>
        <v>0</v>
      </c>
    </row>
    <row r="193" spans="1:23" ht="18" x14ac:dyDescent="0.35">
      <c r="A193" s="267"/>
      <c r="B193" s="268"/>
      <c r="C193" s="578"/>
      <c r="D193" s="593"/>
      <c r="E193" s="596"/>
      <c r="F193" s="553"/>
      <c r="G193" s="551"/>
      <c r="H193" s="540"/>
      <c r="I193" s="574"/>
      <c r="J193" s="576"/>
      <c r="K193" s="549"/>
      <c r="L193" s="540"/>
      <c r="M193" s="551"/>
      <c r="N193" s="553"/>
      <c r="O193" s="555"/>
      <c r="P193" s="557"/>
      <c r="Q193" s="559"/>
      <c r="R193" s="561"/>
      <c r="S193" s="563"/>
      <c r="T193" s="540"/>
      <c r="U193" s="542"/>
      <c r="V193" s="542"/>
      <c r="W193" s="544"/>
    </row>
    <row r="194" spans="1:23" ht="18" x14ac:dyDescent="0.35">
      <c r="A194" s="269"/>
      <c r="B194" s="270"/>
      <c r="C194" s="578"/>
      <c r="D194" s="593"/>
      <c r="E194" s="596"/>
      <c r="F194" s="553"/>
      <c r="G194" s="551"/>
      <c r="H194" s="540"/>
      <c r="I194" s="574"/>
      <c r="J194" s="576"/>
      <c r="K194" s="549"/>
      <c r="L194" s="540"/>
      <c r="M194" s="551"/>
      <c r="N194" s="553"/>
      <c r="O194" s="555"/>
      <c r="P194" s="557"/>
      <c r="Q194" s="559"/>
      <c r="R194" s="561"/>
      <c r="S194" s="563"/>
      <c r="T194" s="540"/>
      <c r="U194" s="542"/>
      <c r="V194" s="542"/>
      <c r="W194" s="544"/>
    </row>
    <row r="195" spans="1:23" ht="18.600000000000001" thickBot="1" x14ac:dyDescent="0.4">
      <c r="A195" s="271"/>
      <c r="B195" s="272"/>
      <c r="C195" s="579"/>
      <c r="D195" s="594"/>
      <c r="E195" s="597"/>
      <c r="F195" s="554"/>
      <c r="G195" s="552"/>
      <c r="H195" s="541"/>
      <c r="I195" s="575"/>
      <c r="J195" s="577"/>
      <c r="K195" s="550"/>
      <c r="L195" s="541"/>
      <c r="M195" s="552"/>
      <c r="N195" s="554"/>
      <c r="O195" s="556"/>
      <c r="P195" s="558"/>
      <c r="Q195" s="560"/>
      <c r="R195" s="562"/>
      <c r="S195" s="564"/>
      <c r="T195" s="541"/>
      <c r="U195" s="543"/>
      <c r="V195" s="543"/>
      <c r="W195" s="545"/>
    </row>
    <row r="196" spans="1:23" ht="18" x14ac:dyDescent="0.35">
      <c r="A196" s="300"/>
      <c r="B196" s="301"/>
      <c r="C196" s="591" t="s">
        <v>64</v>
      </c>
      <c r="D196" s="592">
        <v>1</v>
      </c>
      <c r="E196" s="595">
        <v>520</v>
      </c>
      <c r="F196" s="586"/>
      <c r="G196" s="585"/>
      <c r="H196" s="582"/>
      <c r="I196" s="598"/>
      <c r="J196" s="599"/>
      <c r="K196" s="590"/>
      <c r="L196" s="582"/>
      <c r="M196" s="585"/>
      <c r="N196" s="586"/>
      <c r="O196" s="587"/>
      <c r="P196" s="588"/>
      <c r="Q196" s="589"/>
      <c r="R196" s="580"/>
      <c r="S196" s="581"/>
      <c r="T196" s="582"/>
      <c r="U196" s="583">
        <f>SUM(F196:T199)</f>
        <v>0</v>
      </c>
      <c r="V196" s="583">
        <f>U196*D196</f>
        <v>0</v>
      </c>
      <c r="W196" s="584">
        <f>U196*E196</f>
        <v>0</v>
      </c>
    </row>
    <row r="197" spans="1:23" ht="18" x14ac:dyDescent="0.35">
      <c r="A197" s="267"/>
      <c r="B197" s="268"/>
      <c r="C197" s="578"/>
      <c r="D197" s="593"/>
      <c r="E197" s="596"/>
      <c r="F197" s="553"/>
      <c r="G197" s="551"/>
      <c r="H197" s="540"/>
      <c r="I197" s="574"/>
      <c r="J197" s="576"/>
      <c r="K197" s="549"/>
      <c r="L197" s="540"/>
      <c r="M197" s="551"/>
      <c r="N197" s="553"/>
      <c r="O197" s="555"/>
      <c r="P197" s="557"/>
      <c r="Q197" s="559"/>
      <c r="R197" s="561"/>
      <c r="S197" s="563"/>
      <c r="T197" s="540"/>
      <c r="U197" s="542"/>
      <c r="V197" s="542"/>
      <c r="W197" s="544"/>
    </row>
    <row r="198" spans="1:23" ht="18" x14ac:dyDescent="0.35">
      <c r="A198" s="269"/>
      <c r="B198" s="270"/>
      <c r="C198" s="578"/>
      <c r="D198" s="593"/>
      <c r="E198" s="596"/>
      <c r="F198" s="553"/>
      <c r="G198" s="551"/>
      <c r="H198" s="540"/>
      <c r="I198" s="574"/>
      <c r="J198" s="576"/>
      <c r="K198" s="549"/>
      <c r="L198" s="540"/>
      <c r="M198" s="551"/>
      <c r="N198" s="553"/>
      <c r="O198" s="555"/>
      <c r="P198" s="557"/>
      <c r="Q198" s="559"/>
      <c r="R198" s="561"/>
      <c r="S198" s="563"/>
      <c r="T198" s="540"/>
      <c r="U198" s="542"/>
      <c r="V198" s="542"/>
      <c r="W198" s="544"/>
    </row>
    <row r="199" spans="1:23" ht="18.600000000000001" thickBot="1" x14ac:dyDescent="0.4">
      <c r="A199" s="271"/>
      <c r="B199" s="272"/>
      <c r="C199" s="579"/>
      <c r="D199" s="594"/>
      <c r="E199" s="597"/>
      <c r="F199" s="554"/>
      <c r="G199" s="552"/>
      <c r="H199" s="541"/>
      <c r="I199" s="575"/>
      <c r="J199" s="577"/>
      <c r="K199" s="550"/>
      <c r="L199" s="541"/>
      <c r="M199" s="552"/>
      <c r="N199" s="554"/>
      <c r="O199" s="556"/>
      <c r="P199" s="558"/>
      <c r="Q199" s="560"/>
      <c r="R199" s="562"/>
      <c r="S199" s="564"/>
      <c r="T199" s="541"/>
      <c r="U199" s="543"/>
      <c r="V199" s="543"/>
      <c r="W199" s="545"/>
    </row>
    <row r="200" spans="1:23" ht="18" x14ac:dyDescent="0.35">
      <c r="A200" s="300"/>
      <c r="B200" s="301"/>
      <c r="C200" s="591" t="s">
        <v>65</v>
      </c>
      <c r="D200" s="592">
        <v>1</v>
      </c>
      <c r="E200" s="595">
        <v>340</v>
      </c>
      <c r="F200" s="586"/>
      <c r="G200" s="585"/>
      <c r="H200" s="582"/>
      <c r="I200" s="598"/>
      <c r="J200" s="599"/>
      <c r="K200" s="590"/>
      <c r="L200" s="582"/>
      <c r="M200" s="585"/>
      <c r="N200" s="586"/>
      <c r="O200" s="587"/>
      <c r="P200" s="588"/>
      <c r="Q200" s="589"/>
      <c r="R200" s="580"/>
      <c r="S200" s="581"/>
      <c r="T200" s="582"/>
      <c r="U200" s="583">
        <f>SUM(F200:T203)</f>
        <v>0</v>
      </c>
      <c r="V200" s="583">
        <f>U200*D200</f>
        <v>0</v>
      </c>
      <c r="W200" s="584">
        <f>U200*E200</f>
        <v>0</v>
      </c>
    </row>
    <row r="201" spans="1:23" ht="18" x14ac:dyDescent="0.35">
      <c r="A201" s="267"/>
      <c r="B201" s="268"/>
      <c r="C201" s="578"/>
      <c r="D201" s="593"/>
      <c r="E201" s="596"/>
      <c r="F201" s="553"/>
      <c r="G201" s="551"/>
      <c r="H201" s="540"/>
      <c r="I201" s="574"/>
      <c r="J201" s="576"/>
      <c r="K201" s="549"/>
      <c r="L201" s="540"/>
      <c r="M201" s="551"/>
      <c r="N201" s="553"/>
      <c r="O201" s="555"/>
      <c r="P201" s="557"/>
      <c r="Q201" s="559"/>
      <c r="R201" s="561"/>
      <c r="S201" s="563"/>
      <c r="T201" s="540"/>
      <c r="U201" s="542"/>
      <c r="V201" s="542"/>
      <c r="W201" s="544"/>
    </row>
    <row r="202" spans="1:23" ht="18" x14ac:dyDescent="0.35">
      <c r="A202" s="269"/>
      <c r="B202" s="270"/>
      <c r="C202" s="578"/>
      <c r="D202" s="593"/>
      <c r="E202" s="596"/>
      <c r="F202" s="553"/>
      <c r="G202" s="551"/>
      <c r="H202" s="540"/>
      <c r="I202" s="574"/>
      <c r="J202" s="576"/>
      <c r="K202" s="549"/>
      <c r="L202" s="540"/>
      <c r="M202" s="551"/>
      <c r="N202" s="553"/>
      <c r="O202" s="555"/>
      <c r="P202" s="557"/>
      <c r="Q202" s="559"/>
      <c r="R202" s="561"/>
      <c r="S202" s="563"/>
      <c r="T202" s="540"/>
      <c r="U202" s="542"/>
      <c r="V202" s="542"/>
      <c r="W202" s="544"/>
    </row>
    <row r="203" spans="1:23" ht="18.600000000000001" thickBot="1" x14ac:dyDescent="0.4">
      <c r="A203" s="271"/>
      <c r="B203" s="272"/>
      <c r="C203" s="579"/>
      <c r="D203" s="594"/>
      <c r="E203" s="597"/>
      <c r="F203" s="554"/>
      <c r="G203" s="552"/>
      <c r="H203" s="541"/>
      <c r="I203" s="575"/>
      <c r="J203" s="577"/>
      <c r="K203" s="550"/>
      <c r="L203" s="541"/>
      <c r="M203" s="552"/>
      <c r="N203" s="554"/>
      <c r="O203" s="556"/>
      <c r="P203" s="558"/>
      <c r="Q203" s="560"/>
      <c r="R203" s="562"/>
      <c r="S203" s="564"/>
      <c r="T203" s="541"/>
      <c r="U203" s="543"/>
      <c r="V203" s="543"/>
      <c r="W203" s="545"/>
    </row>
    <row r="204" spans="1:23" ht="18" x14ac:dyDescent="0.35">
      <c r="A204" s="565">
        <v>2019</v>
      </c>
      <c r="B204" s="566"/>
      <c r="C204" s="567"/>
      <c r="D204" s="449"/>
      <c r="E204" s="450"/>
      <c r="F204" s="190"/>
      <c r="G204" s="190"/>
      <c r="H204" s="190"/>
      <c r="I204" s="190"/>
      <c r="J204" s="190"/>
      <c r="K204" s="190"/>
      <c r="L204" s="190"/>
      <c r="M204" s="304"/>
      <c r="N204" s="190"/>
      <c r="O204" s="190"/>
      <c r="P204" s="190"/>
      <c r="Q204" s="190"/>
      <c r="R204" s="190"/>
      <c r="S204" s="190"/>
      <c r="T204" s="190"/>
      <c r="U204" s="243"/>
      <c r="V204" s="243"/>
      <c r="W204" s="244"/>
    </row>
    <row r="205" spans="1:23" ht="22.35" customHeight="1" x14ac:dyDescent="0.35">
      <c r="A205" s="267"/>
      <c r="B205" s="268"/>
      <c r="C205" s="418" t="s">
        <v>89</v>
      </c>
      <c r="D205" s="415">
        <v>5</v>
      </c>
      <c r="E205" s="419">
        <v>1320</v>
      </c>
      <c r="F205" s="128"/>
      <c r="G205" s="129"/>
      <c r="H205" s="130"/>
      <c r="I205" s="131"/>
      <c r="J205" s="200"/>
      <c r="K205" s="132"/>
      <c r="L205" s="130"/>
      <c r="M205" s="129"/>
      <c r="N205" s="128"/>
      <c r="O205" s="133"/>
      <c r="P205" s="376"/>
      <c r="Q205" s="134"/>
      <c r="R205" s="135"/>
      <c r="S205" s="136"/>
      <c r="T205" s="130"/>
      <c r="U205" s="218">
        <f>SUM(F205:T205)</f>
        <v>0</v>
      </c>
      <c r="V205" s="218">
        <f>U205*D205</f>
        <v>0</v>
      </c>
      <c r="W205" s="225">
        <f>U205*E205</f>
        <v>0</v>
      </c>
    </row>
    <row r="206" spans="1:23" ht="18" x14ac:dyDescent="0.35">
      <c r="A206" s="267"/>
      <c r="B206" s="268"/>
      <c r="C206" s="273" t="s">
        <v>19</v>
      </c>
      <c r="D206" s="273">
        <v>1</v>
      </c>
      <c r="E206" s="302">
        <v>340</v>
      </c>
      <c r="F206" s="171"/>
      <c r="G206" s="172"/>
      <c r="H206" s="173"/>
      <c r="I206" s="174"/>
      <c r="J206" s="203"/>
      <c r="K206" s="175"/>
      <c r="L206" s="173"/>
      <c r="M206" s="172"/>
      <c r="N206" s="171"/>
      <c r="O206" s="176"/>
      <c r="P206" s="375"/>
      <c r="Q206" s="177"/>
      <c r="R206" s="178"/>
      <c r="S206" s="179"/>
      <c r="T206" s="173"/>
      <c r="U206" s="219"/>
      <c r="V206" s="220">
        <f>SUM(F206:T206)</f>
        <v>0</v>
      </c>
      <c r="W206" s="221">
        <f>V206*E206</f>
        <v>0</v>
      </c>
    </row>
    <row r="207" spans="1:23" ht="18" x14ac:dyDescent="0.35">
      <c r="A207" s="267"/>
      <c r="B207" s="268"/>
      <c r="C207" s="273" t="s">
        <v>20</v>
      </c>
      <c r="D207" s="273">
        <v>1</v>
      </c>
      <c r="E207" s="302">
        <v>200</v>
      </c>
      <c r="F207" s="171"/>
      <c r="G207" s="172"/>
      <c r="H207" s="173"/>
      <c r="I207" s="174"/>
      <c r="J207" s="203"/>
      <c r="K207" s="175"/>
      <c r="L207" s="173"/>
      <c r="M207" s="172"/>
      <c r="N207" s="171"/>
      <c r="O207" s="176"/>
      <c r="P207" s="375"/>
      <c r="Q207" s="177"/>
      <c r="R207" s="178"/>
      <c r="S207" s="179"/>
      <c r="T207" s="173"/>
      <c r="U207" s="219"/>
      <c r="V207" s="220">
        <f t="shared" ref="V207:V214" si="2">SUM(F207:T207)</f>
        <v>0</v>
      </c>
      <c r="W207" s="221">
        <f>V207*E207</f>
        <v>0</v>
      </c>
    </row>
    <row r="208" spans="1:23" ht="18" x14ac:dyDescent="0.35">
      <c r="A208" s="269"/>
      <c r="B208" s="270"/>
      <c r="C208" s="274" t="s">
        <v>21</v>
      </c>
      <c r="D208" s="274">
        <v>1</v>
      </c>
      <c r="E208" s="302">
        <v>260</v>
      </c>
      <c r="F208" s="171"/>
      <c r="G208" s="172"/>
      <c r="H208" s="173"/>
      <c r="I208" s="174"/>
      <c r="J208" s="203"/>
      <c r="K208" s="175"/>
      <c r="L208" s="173"/>
      <c r="M208" s="172"/>
      <c r="N208" s="171"/>
      <c r="O208" s="176"/>
      <c r="P208" s="375"/>
      <c r="Q208" s="177"/>
      <c r="R208" s="178"/>
      <c r="S208" s="179"/>
      <c r="T208" s="173"/>
      <c r="U208" s="219"/>
      <c r="V208" s="220">
        <f t="shared" si="2"/>
        <v>0</v>
      </c>
      <c r="W208" s="221">
        <f>V208*E208</f>
        <v>0</v>
      </c>
    </row>
    <row r="209" spans="1:23" ht="18" x14ac:dyDescent="0.35">
      <c r="A209" s="10"/>
      <c r="B209" s="275"/>
      <c r="C209" s="274" t="s">
        <v>23</v>
      </c>
      <c r="D209" s="277">
        <v>1</v>
      </c>
      <c r="E209" s="302">
        <v>180</v>
      </c>
      <c r="F209" s="171"/>
      <c r="G209" s="172"/>
      <c r="H209" s="173"/>
      <c r="I209" s="174"/>
      <c r="J209" s="203"/>
      <c r="K209" s="175"/>
      <c r="L209" s="173"/>
      <c r="M209" s="172"/>
      <c r="N209" s="171"/>
      <c r="O209" s="176"/>
      <c r="P209" s="375"/>
      <c r="Q209" s="177"/>
      <c r="R209" s="178"/>
      <c r="S209" s="179"/>
      <c r="T209" s="173"/>
      <c r="U209" s="227"/>
      <c r="V209" s="220">
        <f t="shared" si="2"/>
        <v>0</v>
      </c>
      <c r="W209" s="221">
        <f>V209*E209</f>
        <v>0</v>
      </c>
    </row>
    <row r="210" spans="1:23" ht="18.600000000000001" thickBot="1" x14ac:dyDescent="0.4">
      <c r="A210" s="271"/>
      <c r="B210" s="272"/>
      <c r="C210" s="276" t="s">
        <v>25</v>
      </c>
      <c r="D210" s="276">
        <v>1</v>
      </c>
      <c r="E210" s="303">
        <v>340</v>
      </c>
      <c r="F210" s="180"/>
      <c r="G210" s="181"/>
      <c r="H210" s="182"/>
      <c r="I210" s="183"/>
      <c r="J210" s="204"/>
      <c r="K210" s="184"/>
      <c r="L210" s="182"/>
      <c r="M210" s="181"/>
      <c r="N210" s="180"/>
      <c r="O210" s="185"/>
      <c r="P210" s="186"/>
      <c r="Q210" s="187"/>
      <c r="R210" s="188"/>
      <c r="S210" s="189"/>
      <c r="T210" s="182"/>
      <c r="U210" s="222"/>
      <c r="V210" s="223">
        <f t="shared" si="2"/>
        <v>0</v>
      </c>
      <c r="W210" s="226">
        <f>V210*E210</f>
        <v>0</v>
      </c>
    </row>
    <row r="211" spans="1:23" ht="22.35" customHeight="1" x14ac:dyDescent="0.35">
      <c r="A211" s="267"/>
      <c r="B211" s="268"/>
      <c r="C211" s="418" t="s">
        <v>90</v>
      </c>
      <c r="D211" s="433">
        <v>3</v>
      </c>
      <c r="E211" s="419">
        <f>SUM(E212:E214)</f>
        <v>425</v>
      </c>
      <c r="F211" s="128"/>
      <c r="G211" s="129"/>
      <c r="H211" s="130"/>
      <c r="I211" s="131"/>
      <c r="J211" s="200"/>
      <c r="K211" s="132"/>
      <c r="L211" s="130"/>
      <c r="M211" s="129"/>
      <c r="N211" s="128"/>
      <c r="O211" s="133"/>
      <c r="P211" s="376"/>
      <c r="Q211" s="134"/>
      <c r="R211" s="135"/>
      <c r="S211" s="136"/>
      <c r="T211" s="130"/>
      <c r="U211" s="218">
        <f>SUM(F211:T211)</f>
        <v>0</v>
      </c>
      <c r="V211" s="218">
        <f>U211*D211</f>
        <v>0</v>
      </c>
      <c r="W211" s="225">
        <f>U211*E211</f>
        <v>0</v>
      </c>
    </row>
    <row r="212" spans="1:23" ht="18" x14ac:dyDescent="0.35">
      <c r="A212" s="267"/>
      <c r="B212" s="268"/>
      <c r="C212" s="273" t="s">
        <v>19</v>
      </c>
      <c r="D212" s="435">
        <v>1</v>
      </c>
      <c r="E212" s="302">
        <v>180</v>
      </c>
      <c r="F212" s="171"/>
      <c r="G212" s="172"/>
      <c r="H212" s="173"/>
      <c r="I212" s="174"/>
      <c r="J212" s="203"/>
      <c r="K212" s="175"/>
      <c r="L212" s="173"/>
      <c r="M212" s="172"/>
      <c r="N212" s="171"/>
      <c r="O212" s="176"/>
      <c r="P212" s="375"/>
      <c r="Q212" s="177"/>
      <c r="R212" s="178"/>
      <c r="S212" s="179"/>
      <c r="T212" s="173"/>
      <c r="U212" s="219"/>
      <c r="V212" s="220">
        <f t="shared" si="2"/>
        <v>0</v>
      </c>
      <c r="W212" s="221">
        <f>V212*E212</f>
        <v>0</v>
      </c>
    </row>
    <row r="213" spans="1:23" ht="18" x14ac:dyDescent="0.35">
      <c r="A213" s="267"/>
      <c r="B213" s="268"/>
      <c r="C213" s="273" t="s">
        <v>20</v>
      </c>
      <c r="D213" s="435">
        <v>1</v>
      </c>
      <c r="E213" s="302">
        <v>155</v>
      </c>
      <c r="F213" s="171"/>
      <c r="G213" s="172"/>
      <c r="H213" s="173"/>
      <c r="I213" s="174"/>
      <c r="J213" s="203"/>
      <c r="K213" s="175"/>
      <c r="L213" s="173"/>
      <c r="M213" s="172"/>
      <c r="N213" s="171"/>
      <c r="O213" s="176"/>
      <c r="P213" s="375"/>
      <c r="Q213" s="177"/>
      <c r="R213" s="178"/>
      <c r="S213" s="179"/>
      <c r="T213" s="173"/>
      <c r="U213" s="219"/>
      <c r="V213" s="220">
        <f t="shared" si="2"/>
        <v>0</v>
      </c>
      <c r="W213" s="221">
        <f>V213*E213</f>
        <v>0</v>
      </c>
    </row>
    <row r="214" spans="1:23" ht="18" x14ac:dyDescent="0.35">
      <c r="A214" s="269"/>
      <c r="B214" s="270"/>
      <c r="C214" s="274" t="s">
        <v>21</v>
      </c>
      <c r="D214" s="436">
        <v>1</v>
      </c>
      <c r="E214" s="302">
        <v>90</v>
      </c>
      <c r="F214" s="171"/>
      <c r="G214" s="172"/>
      <c r="H214" s="173"/>
      <c r="I214" s="174"/>
      <c r="J214" s="203"/>
      <c r="K214" s="175"/>
      <c r="L214" s="173"/>
      <c r="M214" s="172"/>
      <c r="N214" s="171"/>
      <c r="O214" s="176"/>
      <c r="P214" s="375"/>
      <c r="Q214" s="177"/>
      <c r="R214" s="178"/>
      <c r="S214" s="179"/>
      <c r="T214" s="173"/>
      <c r="U214" s="219"/>
      <c r="V214" s="220">
        <f t="shared" si="2"/>
        <v>0</v>
      </c>
      <c r="W214" s="221">
        <f>V214*E214</f>
        <v>0</v>
      </c>
    </row>
    <row r="215" spans="1:23" ht="18.600000000000001" thickBot="1" x14ac:dyDescent="0.4">
      <c r="A215" s="271"/>
      <c r="B215" s="272"/>
      <c r="C215" s="276"/>
      <c r="D215" s="276"/>
      <c r="E215" s="443"/>
      <c r="F215" s="180"/>
      <c r="G215" s="181"/>
      <c r="H215" s="182"/>
      <c r="I215" s="183"/>
      <c r="J215" s="204"/>
      <c r="K215" s="184"/>
      <c r="L215" s="182"/>
      <c r="M215" s="181"/>
      <c r="N215" s="180"/>
      <c r="O215" s="185"/>
      <c r="P215" s="186"/>
      <c r="Q215" s="187"/>
      <c r="R215" s="188"/>
      <c r="S215" s="189"/>
      <c r="T215" s="182"/>
      <c r="U215" s="222"/>
      <c r="V215" s="223"/>
      <c r="W215" s="226"/>
    </row>
    <row r="216" spans="1:23" ht="18" x14ac:dyDescent="0.35">
      <c r="A216" s="267"/>
      <c r="B216" s="268"/>
      <c r="C216" s="418" t="s">
        <v>91</v>
      </c>
      <c r="D216" s="433">
        <v>4</v>
      </c>
      <c r="E216" s="419">
        <f>SUM(E217:E220)</f>
        <v>810</v>
      </c>
      <c r="F216" s="128"/>
      <c r="G216" s="129"/>
      <c r="H216" s="130"/>
      <c r="I216" s="131"/>
      <c r="J216" s="200"/>
      <c r="K216" s="132"/>
      <c r="L216" s="130"/>
      <c r="M216" s="129"/>
      <c r="N216" s="128"/>
      <c r="O216" s="133"/>
      <c r="P216" s="376"/>
      <c r="Q216" s="134"/>
      <c r="R216" s="135"/>
      <c r="S216" s="136"/>
      <c r="T216" s="130"/>
      <c r="U216" s="251">
        <f>SUM(F216:T216)</f>
        <v>0</v>
      </c>
      <c r="V216" s="218">
        <f>U216*D216</f>
        <v>0</v>
      </c>
      <c r="W216" s="252">
        <f>U216*E216</f>
        <v>0</v>
      </c>
    </row>
    <row r="217" spans="1:23" ht="18" x14ac:dyDescent="0.35">
      <c r="A217" s="267"/>
      <c r="B217" s="268"/>
      <c r="C217" s="273" t="s">
        <v>19</v>
      </c>
      <c r="D217" s="435">
        <v>1</v>
      </c>
      <c r="E217" s="302">
        <v>165</v>
      </c>
      <c r="F217" s="171"/>
      <c r="G217" s="172"/>
      <c r="H217" s="173"/>
      <c r="I217" s="174"/>
      <c r="J217" s="203"/>
      <c r="K217" s="175"/>
      <c r="L217" s="173"/>
      <c r="M217" s="172"/>
      <c r="N217" s="171"/>
      <c r="O217" s="176"/>
      <c r="P217" s="375"/>
      <c r="Q217" s="177"/>
      <c r="R217" s="178"/>
      <c r="S217" s="179"/>
      <c r="T217" s="173"/>
      <c r="U217" s="253"/>
      <c r="V217" s="220">
        <f t="shared" ref="V217:V233" si="3">SUM(F217:T217)</f>
        <v>0</v>
      </c>
      <c r="W217" s="221">
        <f>V217*E217</f>
        <v>0</v>
      </c>
    </row>
    <row r="218" spans="1:23" ht="18" x14ac:dyDescent="0.35">
      <c r="A218" s="267"/>
      <c r="B218" s="268"/>
      <c r="C218" s="273" t="s">
        <v>20</v>
      </c>
      <c r="D218" s="435">
        <v>1</v>
      </c>
      <c r="E218" s="302">
        <v>165</v>
      </c>
      <c r="F218" s="171"/>
      <c r="G218" s="172"/>
      <c r="H218" s="173"/>
      <c r="I218" s="174"/>
      <c r="J218" s="203"/>
      <c r="K218" s="175"/>
      <c r="L218" s="173"/>
      <c r="M218" s="172"/>
      <c r="N218" s="171"/>
      <c r="O218" s="176"/>
      <c r="P218" s="375"/>
      <c r="Q218" s="177"/>
      <c r="R218" s="178"/>
      <c r="S218" s="179"/>
      <c r="T218" s="173"/>
      <c r="U218" s="253"/>
      <c r="V218" s="220">
        <f t="shared" si="3"/>
        <v>0</v>
      </c>
      <c r="W218" s="221">
        <f>V218*E218</f>
        <v>0</v>
      </c>
    </row>
    <row r="219" spans="1:23" ht="18" x14ac:dyDescent="0.35">
      <c r="A219" s="269"/>
      <c r="B219" s="270"/>
      <c r="C219" s="274" t="s">
        <v>21</v>
      </c>
      <c r="D219" s="436">
        <v>1</v>
      </c>
      <c r="E219" s="302">
        <v>180</v>
      </c>
      <c r="F219" s="171"/>
      <c r="G219" s="172"/>
      <c r="H219" s="173"/>
      <c r="I219" s="174"/>
      <c r="J219" s="203"/>
      <c r="K219" s="175"/>
      <c r="L219" s="173"/>
      <c r="M219" s="172"/>
      <c r="N219" s="171"/>
      <c r="O219" s="176"/>
      <c r="P219" s="375"/>
      <c r="Q219" s="177"/>
      <c r="R219" s="178"/>
      <c r="S219" s="179"/>
      <c r="T219" s="173"/>
      <c r="U219" s="253"/>
      <c r="V219" s="220">
        <f t="shared" si="3"/>
        <v>0</v>
      </c>
      <c r="W219" s="221">
        <f>V219*E219</f>
        <v>0</v>
      </c>
    </row>
    <row r="220" spans="1:23" ht="18" x14ac:dyDescent="0.35">
      <c r="A220" s="10"/>
      <c r="B220" s="275"/>
      <c r="C220" s="274" t="s">
        <v>23</v>
      </c>
      <c r="D220" s="436">
        <v>1</v>
      </c>
      <c r="E220" s="302">
        <v>300</v>
      </c>
      <c r="F220" s="171"/>
      <c r="G220" s="172"/>
      <c r="H220" s="173"/>
      <c r="I220" s="174"/>
      <c r="J220" s="203"/>
      <c r="K220" s="175"/>
      <c r="L220" s="173"/>
      <c r="M220" s="172"/>
      <c r="N220" s="171"/>
      <c r="O220" s="176"/>
      <c r="P220" s="375"/>
      <c r="Q220" s="177"/>
      <c r="R220" s="178"/>
      <c r="S220" s="179"/>
      <c r="T220" s="173"/>
      <c r="U220" s="253"/>
      <c r="V220" s="220">
        <f t="shared" si="3"/>
        <v>0</v>
      </c>
      <c r="W220" s="221">
        <f>V220*E220</f>
        <v>0</v>
      </c>
    </row>
    <row r="221" spans="1:23" ht="18.600000000000001" thickBot="1" x14ac:dyDescent="0.4">
      <c r="A221" s="271"/>
      <c r="B221" s="272"/>
      <c r="C221" s="276"/>
      <c r="D221" s="276"/>
      <c r="E221" s="417"/>
      <c r="F221" s="180"/>
      <c r="G221" s="181"/>
      <c r="H221" s="182"/>
      <c r="I221" s="183"/>
      <c r="J221" s="204"/>
      <c r="K221" s="184"/>
      <c r="L221" s="182"/>
      <c r="M221" s="181"/>
      <c r="N221" s="180"/>
      <c r="O221" s="185"/>
      <c r="P221" s="186"/>
      <c r="Q221" s="187"/>
      <c r="R221" s="188"/>
      <c r="S221" s="189"/>
      <c r="T221" s="182"/>
      <c r="U221" s="254"/>
      <c r="V221" s="223"/>
      <c r="W221" s="226"/>
    </row>
    <row r="222" spans="1:23" ht="22.35" customHeight="1" x14ac:dyDescent="0.35">
      <c r="A222" s="267"/>
      <c r="B222" s="268"/>
      <c r="C222" s="418" t="s">
        <v>92</v>
      </c>
      <c r="D222" s="415">
        <v>5</v>
      </c>
      <c r="E222" s="419">
        <f>SUM(E223:E227)</f>
        <v>480</v>
      </c>
      <c r="F222" s="128"/>
      <c r="G222" s="129"/>
      <c r="H222" s="130"/>
      <c r="I222" s="131"/>
      <c r="J222" s="200"/>
      <c r="K222" s="132"/>
      <c r="L222" s="130"/>
      <c r="M222" s="129"/>
      <c r="N222" s="128"/>
      <c r="O222" s="133"/>
      <c r="P222" s="376"/>
      <c r="Q222" s="134"/>
      <c r="R222" s="135"/>
      <c r="S222" s="136"/>
      <c r="T222" s="130"/>
      <c r="U222" s="218">
        <f>SUM(F222:T222)</f>
        <v>0</v>
      </c>
      <c r="V222" s="218">
        <f>U222*D222</f>
        <v>0</v>
      </c>
      <c r="W222" s="225">
        <f>U222*E222</f>
        <v>0</v>
      </c>
    </row>
    <row r="223" spans="1:23" ht="18" x14ac:dyDescent="0.35">
      <c r="A223" s="267"/>
      <c r="B223" s="268"/>
      <c r="C223" s="273" t="s">
        <v>19</v>
      </c>
      <c r="D223" s="273">
        <v>1</v>
      </c>
      <c r="E223" s="302">
        <v>100</v>
      </c>
      <c r="F223" s="171"/>
      <c r="G223" s="172"/>
      <c r="H223" s="173"/>
      <c r="I223" s="174"/>
      <c r="J223" s="203"/>
      <c r="K223" s="175"/>
      <c r="L223" s="173"/>
      <c r="M223" s="172"/>
      <c r="N223" s="171"/>
      <c r="O223" s="176"/>
      <c r="P223" s="375"/>
      <c r="Q223" s="177"/>
      <c r="R223" s="178"/>
      <c r="S223" s="179"/>
      <c r="T223" s="173"/>
      <c r="U223" s="219"/>
      <c r="V223" s="220">
        <f t="shared" si="3"/>
        <v>0</v>
      </c>
      <c r="W223" s="221">
        <f>V223*E223</f>
        <v>0</v>
      </c>
    </row>
    <row r="224" spans="1:23" ht="18" x14ac:dyDescent="0.35">
      <c r="A224" s="267"/>
      <c r="B224" s="268"/>
      <c r="C224" s="273" t="s">
        <v>20</v>
      </c>
      <c r="D224" s="273">
        <v>1</v>
      </c>
      <c r="E224" s="302">
        <v>100</v>
      </c>
      <c r="F224" s="171"/>
      <c r="G224" s="172"/>
      <c r="H224" s="173"/>
      <c r="I224" s="174"/>
      <c r="J224" s="203"/>
      <c r="K224" s="175"/>
      <c r="L224" s="173"/>
      <c r="M224" s="172"/>
      <c r="N224" s="171"/>
      <c r="O224" s="176"/>
      <c r="P224" s="375"/>
      <c r="Q224" s="177"/>
      <c r="R224" s="178"/>
      <c r="S224" s="179"/>
      <c r="T224" s="173"/>
      <c r="U224" s="219"/>
      <c r="V224" s="220">
        <f t="shared" si="3"/>
        <v>0</v>
      </c>
      <c r="W224" s="221">
        <f>V224*E224</f>
        <v>0</v>
      </c>
    </row>
    <row r="225" spans="1:26" ht="18" x14ac:dyDescent="0.35">
      <c r="A225" s="269"/>
      <c r="B225" s="270"/>
      <c r="C225" s="274" t="s">
        <v>21</v>
      </c>
      <c r="D225" s="274">
        <v>1</v>
      </c>
      <c r="E225" s="302">
        <v>90</v>
      </c>
      <c r="F225" s="171"/>
      <c r="G225" s="172"/>
      <c r="H225" s="173"/>
      <c r="I225" s="174"/>
      <c r="J225" s="203"/>
      <c r="K225" s="175"/>
      <c r="L225" s="173"/>
      <c r="M225" s="172"/>
      <c r="N225" s="171"/>
      <c r="O225" s="176"/>
      <c r="P225" s="375"/>
      <c r="Q225" s="177"/>
      <c r="R225" s="178"/>
      <c r="S225" s="179"/>
      <c r="T225" s="173"/>
      <c r="U225" s="219"/>
      <c r="V225" s="220">
        <f t="shared" si="3"/>
        <v>0</v>
      </c>
      <c r="W225" s="221">
        <f>V225*E225</f>
        <v>0</v>
      </c>
    </row>
    <row r="226" spans="1:26" ht="18" x14ac:dyDescent="0.35">
      <c r="A226" s="10"/>
      <c r="B226" s="275"/>
      <c r="C226" s="274" t="s">
        <v>23</v>
      </c>
      <c r="D226" s="273">
        <v>1</v>
      </c>
      <c r="E226" s="302">
        <v>100</v>
      </c>
      <c r="F226" s="171"/>
      <c r="G226" s="172"/>
      <c r="H226" s="173"/>
      <c r="I226" s="174"/>
      <c r="J226" s="203"/>
      <c r="K226" s="175"/>
      <c r="L226" s="173"/>
      <c r="M226" s="172"/>
      <c r="N226" s="171"/>
      <c r="O226" s="176"/>
      <c r="P226" s="375"/>
      <c r="Q226" s="177"/>
      <c r="R226" s="178"/>
      <c r="S226" s="179"/>
      <c r="T226" s="173"/>
      <c r="U226" s="227"/>
      <c r="V226" s="220">
        <f t="shared" si="3"/>
        <v>0</v>
      </c>
      <c r="W226" s="221">
        <f>V226*E226</f>
        <v>0</v>
      </c>
    </row>
    <row r="227" spans="1:26" ht="18.600000000000001" thickBot="1" x14ac:dyDescent="0.4">
      <c r="A227" s="271"/>
      <c r="B227" s="272"/>
      <c r="C227" s="276" t="s">
        <v>25</v>
      </c>
      <c r="D227" s="276">
        <v>1</v>
      </c>
      <c r="E227" s="303">
        <v>90</v>
      </c>
      <c r="F227" s="180"/>
      <c r="G227" s="181"/>
      <c r="H227" s="182"/>
      <c r="I227" s="183"/>
      <c r="J227" s="204"/>
      <c r="K227" s="184"/>
      <c r="L227" s="182"/>
      <c r="M227" s="181"/>
      <c r="N227" s="180"/>
      <c r="O227" s="185"/>
      <c r="P227" s="186"/>
      <c r="Q227" s="187"/>
      <c r="R227" s="188"/>
      <c r="S227" s="189"/>
      <c r="T227" s="182"/>
      <c r="U227" s="255"/>
      <c r="V227" s="223">
        <f t="shared" si="3"/>
        <v>0</v>
      </c>
      <c r="W227" s="226">
        <f>V227*E227</f>
        <v>0</v>
      </c>
    </row>
    <row r="228" spans="1:26" ht="22.35" customHeight="1" x14ac:dyDescent="0.35">
      <c r="A228" s="267"/>
      <c r="B228" s="268"/>
      <c r="C228" s="418" t="s">
        <v>93</v>
      </c>
      <c r="D228" s="433">
        <v>5</v>
      </c>
      <c r="E228" s="419">
        <f>SUM(E229:E233)</f>
        <v>675</v>
      </c>
      <c r="F228" s="128"/>
      <c r="G228" s="129"/>
      <c r="H228" s="130"/>
      <c r="I228" s="131"/>
      <c r="J228" s="200"/>
      <c r="K228" s="132"/>
      <c r="L228" s="130"/>
      <c r="M228" s="129"/>
      <c r="N228" s="128"/>
      <c r="O228" s="133"/>
      <c r="P228" s="376"/>
      <c r="Q228" s="134"/>
      <c r="R228" s="135"/>
      <c r="S228" s="136"/>
      <c r="T228" s="130"/>
      <c r="U228" s="218">
        <f>SUM(F228:T228)</f>
        <v>0</v>
      </c>
      <c r="V228" s="218">
        <f>U228*D228</f>
        <v>0</v>
      </c>
      <c r="W228" s="225">
        <f>U228*E228</f>
        <v>0</v>
      </c>
    </row>
    <row r="229" spans="1:26" ht="18" x14ac:dyDescent="0.35">
      <c r="A229" s="267"/>
      <c r="B229" s="268"/>
      <c r="C229" s="273" t="s">
        <v>19</v>
      </c>
      <c r="D229" s="435">
        <v>1</v>
      </c>
      <c r="E229" s="302">
        <v>135</v>
      </c>
      <c r="F229" s="171"/>
      <c r="G229" s="172"/>
      <c r="H229" s="173"/>
      <c r="I229" s="174"/>
      <c r="J229" s="203"/>
      <c r="K229" s="175"/>
      <c r="L229" s="173"/>
      <c r="M229" s="172"/>
      <c r="N229" s="171"/>
      <c r="O229" s="176"/>
      <c r="P229" s="375"/>
      <c r="Q229" s="177"/>
      <c r="R229" s="178"/>
      <c r="S229" s="179"/>
      <c r="T229" s="173"/>
      <c r="U229" s="219"/>
      <c r="V229" s="220">
        <f>SUM(F229:T229)</f>
        <v>0</v>
      </c>
      <c r="W229" s="221">
        <f>V229*E229</f>
        <v>0</v>
      </c>
    </row>
    <row r="230" spans="1:26" ht="18" x14ac:dyDescent="0.35">
      <c r="A230" s="267"/>
      <c r="B230" s="268"/>
      <c r="C230" s="273" t="s">
        <v>20</v>
      </c>
      <c r="D230" s="435">
        <v>1</v>
      </c>
      <c r="E230" s="302">
        <v>135</v>
      </c>
      <c r="F230" s="171"/>
      <c r="G230" s="172"/>
      <c r="H230" s="173"/>
      <c r="I230" s="174"/>
      <c r="J230" s="203"/>
      <c r="K230" s="175"/>
      <c r="L230" s="173"/>
      <c r="M230" s="172"/>
      <c r="N230" s="171"/>
      <c r="O230" s="176"/>
      <c r="P230" s="375"/>
      <c r="Q230" s="177"/>
      <c r="R230" s="178"/>
      <c r="S230" s="179"/>
      <c r="T230" s="173"/>
      <c r="U230" s="219"/>
      <c r="V230" s="220">
        <f t="shared" si="3"/>
        <v>0</v>
      </c>
      <c r="W230" s="221">
        <f>V230*E230</f>
        <v>0</v>
      </c>
    </row>
    <row r="231" spans="1:26" ht="18" x14ac:dyDescent="0.35">
      <c r="A231" s="269"/>
      <c r="B231" s="270"/>
      <c r="C231" s="274" t="s">
        <v>21</v>
      </c>
      <c r="D231" s="436">
        <v>1</v>
      </c>
      <c r="E231" s="302">
        <v>135</v>
      </c>
      <c r="F231" s="171"/>
      <c r="G231" s="172"/>
      <c r="H231" s="173"/>
      <c r="I231" s="174"/>
      <c r="J231" s="203"/>
      <c r="K231" s="175"/>
      <c r="L231" s="173"/>
      <c r="M231" s="172"/>
      <c r="N231" s="171"/>
      <c r="O231" s="176"/>
      <c r="P231" s="375"/>
      <c r="Q231" s="177"/>
      <c r="R231" s="178"/>
      <c r="S231" s="179"/>
      <c r="T231" s="173"/>
      <c r="U231" s="219"/>
      <c r="V231" s="220">
        <f t="shared" si="3"/>
        <v>0</v>
      </c>
      <c r="W231" s="221">
        <f>V231*E231</f>
        <v>0</v>
      </c>
    </row>
    <row r="232" spans="1:26" ht="18" x14ac:dyDescent="0.35">
      <c r="A232" s="10"/>
      <c r="B232" s="275"/>
      <c r="C232" s="274" t="s">
        <v>23</v>
      </c>
      <c r="D232" s="437">
        <v>1</v>
      </c>
      <c r="E232" s="448">
        <v>135</v>
      </c>
      <c r="F232" s="171"/>
      <c r="G232" s="172"/>
      <c r="H232" s="173"/>
      <c r="I232" s="174"/>
      <c r="J232" s="203"/>
      <c r="K232" s="175"/>
      <c r="L232" s="173"/>
      <c r="M232" s="172"/>
      <c r="N232" s="171"/>
      <c r="O232" s="176"/>
      <c r="P232" s="375"/>
      <c r="Q232" s="177"/>
      <c r="R232" s="178"/>
      <c r="S232" s="179"/>
      <c r="T232" s="173"/>
      <c r="U232" s="227"/>
      <c r="V232" s="220">
        <f t="shared" si="3"/>
        <v>0</v>
      </c>
      <c r="W232" s="221">
        <f>V232*E232</f>
        <v>0</v>
      </c>
    </row>
    <row r="233" spans="1:26" ht="18.600000000000001" thickBot="1" x14ac:dyDescent="0.4">
      <c r="A233" s="271"/>
      <c r="B233" s="272"/>
      <c r="C233" s="276" t="s">
        <v>25</v>
      </c>
      <c r="D233" s="438">
        <v>1</v>
      </c>
      <c r="E233" s="303">
        <v>135</v>
      </c>
      <c r="F233" s="180"/>
      <c r="G233" s="181"/>
      <c r="H233" s="182"/>
      <c r="I233" s="183"/>
      <c r="J233" s="204"/>
      <c r="K233" s="184"/>
      <c r="L233" s="182"/>
      <c r="M233" s="181"/>
      <c r="N233" s="180"/>
      <c r="O233" s="185"/>
      <c r="P233" s="186"/>
      <c r="Q233" s="187"/>
      <c r="R233" s="188"/>
      <c r="S233" s="189"/>
      <c r="T233" s="182"/>
      <c r="U233" s="255"/>
      <c r="V233" s="223">
        <f t="shared" si="3"/>
        <v>0</v>
      </c>
      <c r="W233" s="226">
        <f>V233*E233</f>
        <v>0</v>
      </c>
    </row>
    <row r="234" spans="1:26" ht="18" x14ac:dyDescent="0.35">
      <c r="A234" s="267"/>
      <c r="B234" s="268"/>
      <c r="C234" s="578" t="s">
        <v>177</v>
      </c>
      <c r="D234" s="570">
        <v>5</v>
      </c>
      <c r="E234" s="572">
        <v>410</v>
      </c>
      <c r="F234" s="553"/>
      <c r="G234" s="551"/>
      <c r="H234" s="540"/>
      <c r="I234" s="574"/>
      <c r="J234" s="576"/>
      <c r="K234" s="549"/>
      <c r="L234" s="540"/>
      <c r="M234" s="551"/>
      <c r="N234" s="553"/>
      <c r="O234" s="555"/>
      <c r="P234" s="557"/>
      <c r="Q234" s="559"/>
      <c r="R234" s="561"/>
      <c r="S234" s="563"/>
      <c r="T234" s="540"/>
      <c r="U234" s="542">
        <f>SUM(F234:T238)</f>
        <v>0</v>
      </c>
      <c r="V234" s="542">
        <f>U234*D234</f>
        <v>0</v>
      </c>
      <c r="W234" s="544">
        <f>U234*E234</f>
        <v>0</v>
      </c>
    </row>
    <row r="235" spans="1:26" ht="18" x14ac:dyDescent="0.35">
      <c r="A235" s="269"/>
      <c r="B235" s="270"/>
      <c r="C235" s="578"/>
      <c r="D235" s="570"/>
      <c r="E235" s="572"/>
      <c r="F235" s="553"/>
      <c r="G235" s="551"/>
      <c r="H235" s="540"/>
      <c r="I235" s="574"/>
      <c r="J235" s="576"/>
      <c r="K235" s="549"/>
      <c r="L235" s="540"/>
      <c r="M235" s="551"/>
      <c r="N235" s="553"/>
      <c r="O235" s="555"/>
      <c r="P235" s="557"/>
      <c r="Q235" s="559"/>
      <c r="R235" s="561"/>
      <c r="S235" s="563"/>
      <c r="T235" s="540"/>
      <c r="U235" s="542"/>
      <c r="V235" s="542"/>
      <c r="W235" s="544"/>
    </row>
    <row r="236" spans="1:26" ht="18" x14ac:dyDescent="0.35">
      <c r="A236" s="269"/>
      <c r="B236" s="270"/>
      <c r="C236" s="578"/>
      <c r="D236" s="570"/>
      <c r="E236" s="572"/>
      <c r="F236" s="553"/>
      <c r="G236" s="551"/>
      <c r="H236" s="540"/>
      <c r="I236" s="574"/>
      <c r="J236" s="576"/>
      <c r="K236" s="549"/>
      <c r="L236" s="540"/>
      <c r="M236" s="551"/>
      <c r="N236" s="553"/>
      <c r="O236" s="555"/>
      <c r="P236" s="557"/>
      <c r="Q236" s="559"/>
      <c r="R236" s="561"/>
      <c r="S236" s="563"/>
      <c r="T236" s="540"/>
      <c r="U236" s="542"/>
      <c r="V236" s="542"/>
      <c r="W236" s="544"/>
    </row>
    <row r="237" spans="1:26" ht="18.600000000000001" thickBot="1" x14ac:dyDescent="0.4">
      <c r="A237" s="269"/>
      <c r="B237" s="270"/>
      <c r="C237" s="578"/>
      <c r="D237" s="570"/>
      <c r="E237" s="572"/>
      <c r="F237" s="553"/>
      <c r="G237" s="551"/>
      <c r="H237" s="540"/>
      <c r="I237" s="574"/>
      <c r="J237" s="576"/>
      <c r="K237" s="549"/>
      <c r="L237" s="540"/>
      <c r="M237" s="551"/>
      <c r="N237" s="553"/>
      <c r="O237" s="555"/>
      <c r="P237" s="557"/>
      <c r="Q237" s="559"/>
      <c r="R237" s="561"/>
      <c r="S237" s="563"/>
      <c r="T237" s="540"/>
      <c r="U237" s="542"/>
      <c r="V237" s="542"/>
      <c r="W237" s="544"/>
    </row>
    <row r="238" spans="1:26" ht="18.600000000000001" thickBot="1" x14ac:dyDescent="0.4">
      <c r="A238" s="271"/>
      <c r="B238" s="272"/>
      <c r="C238" s="579"/>
      <c r="D238" s="571"/>
      <c r="E238" s="573"/>
      <c r="F238" s="554"/>
      <c r="G238" s="552"/>
      <c r="H238" s="541"/>
      <c r="I238" s="575"/>
      <c r="J238" s="577"/>
      <c r="K238" s="550"/>
      <c r="L238" s="541"/>
      <c r="M238" s="552"/>
      <c r="N238" s="554"/>
      <c r="O238" s="556"/>
      <c r="P238" s="558"/>
      <c r="Q238" s="560"/>
      <c r="R238" s="562"/>
      <c r="S238" s="564"/>
      <c r="T238" s="541"/>
      <c r="U238" s="543"/>
      <c r="V238" s="543"/>
      <c r="W238" s="545"/>
      <c r="X238" s="504" t="s">
        <v>30</v>
      </c>
      <c r="Y238" s="505"/>
    </row>
    <row r="239" spans="1:26" ht="18" x14ac:dyDescent="0.35">
      <c r="A239" s="565">
        <v>2021</v>
      </c>
      <c r="B239" s="566"/>
      <c r="C239" s="567"/>
      <c r="D239" s="449"/>
      <c r="E239" s="450"/>
      <c r="F239" s="266"/>
      <c r="G239" s="190"/>
      <c r="H239" s="190"/>
      <c r="I239" s="190"/>
      <c r="J239" s="190"/>
      <c r="K239" s="190"/>
      <c r="L239" s="190"/>
      <c r="M239" s="304"/>
      <c r="N239" s="190"/>
      <c r="O239" s="190"/>
      <c r="P239" s="190"/>
      <c r="Q239" s="190"/>
      <c r="R239" s="190"/>
      <c r="S239" s="190"/>
      <c r="T239" s="190"/>
      <c r="U239" s="190"/>
      <c r="V239" s="243"/>
      <c r="W239" s="243"/>
      <c r="X239" s="126" t="s">
        <v>31</v>
      </c>
      <c r="Y239" s="127" t="s">
        <v>32</v>
      </c>
    </row>
    <row r="240" spans="1:26" ht="18" x14ac:dyDescent="0.35">
      <c r="A240" s="267"/>
      <c r="B240" s="268"/>
      <c r="C240" s="568" t="s">
        <v>189</v>
      </c>
      <c r="D240" s="570">
        <v>5</v>
      </c>
      <c r="E240" s="572">
        <v>540</v>
      </c>
      <c r="F240" s="553"/>
      <c r="G240" s="551"/>
      <c r="H240" s="540"/>
      <c r="I240" s="574"/>
      <c r="J240" s="576"/>
      <c r="K240" s="549"/>
      <c r="L240" s="540"/>
      <c r="M240" s="551"/>
      <c r="N240" s="553"/>
      <c r="O240" s="555"/>
      <c r="P240" s="557"/>
      <c r="Q240" s="559"/>
      <c r="R240" s="561"/>
      <c r="S240" s="563"/>
      <c r="T240" s="540"/>
      <c r="U240" s="542">
        <f>SUM(F240:T244)</f>
        <v>0</v>
      </c>
      <c r="V240" s="542">
        <f>U240*D240</f>
        <v>0</v>
      </c>
      <c r="W240" s="544">
        <f>U240*E240</f>
        <v>0</v>
      </c>
      <c r="X240" s="546"/>
      <c r="Y240" s="682"/>
      <c r="Z240" s="125"/>
    </row>
    <row r="241" spans="1:26" ht="18" x14ac:dyDescent="0.35">
      <c r="A241" s="269"/>
      <c r="B241" s="270"/>
      <c r="C241" s="568"/>
      <c r="D241" s="570"/>
      <c r="E241" s="572"/>
      <c r="F241" s="553"/>
      <c r="G241" s="551"/>
      <c r="H241" s="540"/>
      <c r="I241" s="574"/>
      <c r="J241" s="576"/>
      <c r="K241" s="549"/>
      <c r="L241" s="540"/>
      <c r="M241" s="551"/>
      <c r="N241" s="553"/>
      <c r="O241" s="555"/>
      <c r="P241" s="557"/>
      <c r="Q241" s="559"/>
      <c r="R241" s="561"/>
      <c r="S241" s="563"/>
      <c r="T241" s="540"/>
      <c r="U241" s="542"/>
      <c r="V241" s="542"/>
      <c r="W241" s="544"/>
      <c r="X241" s="547"/>
      <c r="Y241" s="683"/>
      <c r="Z241" s="125"/>
    </row>
    <row r="242" spans="1:26" ht="18" x14ac:dyDescent="0.35">
      <c r="A242" s="269"/>
      <c r="B242" s="270"/>
      <c r="C242" s="568"/>
      <c r="D242" s="570"/>
      <c r="E242" s="572"/>
      <c r="F242" s="553"/>
      <c r="G242" s="551"/>
      <c r="H242" s="540"/>
      <c r="I242" s="574"/>
      <c r="J242" s="576"/>
      <c r="K242" s="549"/>
      <c r="L242" s="540"/>
      <c r="M242" s="551"/>
      <c r="N242" s="553"/>
      <c r="O242" s="555"/>
      <c r="P242" s="557"/>
      <c r="Q242" s="559"/>
      <c r="R242" s="561"/>
      <c r="S242" s="563"/>
      <c r="T242" s="540"/>
      <c r="U242" s="542"/>
      <c r="V242" s="542"/>
      <c r="W242" s="544"/>
      <c r="X242" s="547"/>
      <c r="Y242" s="683"/>
      <c r="Z242" s="125"/>
    </row>
    <row r="243" spans="1:26" ht="18" x14ac:dyDescent="0.35">
      <c r="A243" s="269"/>
      <c r="B243" s="270"/>
      <c r="C243" s="568"/>
      <c r="D243" s="570"/>
      <c r="E243" s="572"/>
      <c r="F243" s="553"/>
      <c r="G243" s="551"/>
      <c r="H243" s="540"/>
      <c r="I243" s="574"/>
      <c r="J243" s="576"/>
      <c r="K243" s="549"/>
      <c r="L243" s="540"/>
      <c r="M243" s="551"/>
      <c r="N243" s="553"/>
      <c r="O243" s="555"/>
      <c r="P243" s="557"/>
      <c r="Q243" s="559"/>
      <c r="R243" s="561"/>
      <c r="S243" s="563"/>
      <c r="T243" s="540"/>
      <c r="U243" s="542"/>
      <c r="V243" s="542"/>
      <c r="W243" s="544"/>
      <c r="X243" s="547"/>
      <c r="Y243" s="683"/>
      <c r="Z243" s="125"/>
    </row>
    <row r="244" spans="1:26" ht="18.600000000000001" thickBot="1" x14ac:dyDescent="0.4">
      <c r="A244" s="271"/>
      <c r="B244" s="272"/>
      <c r="C244" s="569"/>
      <c r="D244" s="571"/>
      <c r="E244" s="573"/>
      <c r="F244" s="554"/>
      <c r="G244" s="552"/>
      <c r="H244" s="541"/>
      <c r="I244" s="575"/>
      <c r="J244" s="577"/>
      <c r="K244" s="550"/>
      <c r="L244" s="541"/>
      <c r="M244" s="552"/>
      <c r="N244" s="554"/>
      <c r="O244" s="556"/>
      <c r="P244" s="558"/>
      <c r="Q244" s="560"/>
      <c r="R244" s="562"/>
      <c r="S244" s="564"/>
      <c r="T244" s="541"/>
      <c r="U244" s="543"/>
      <c r="V244" s="543"/>
      <c r="W244" s="545"/>
      <c r="X244" s="548"/>
      <c r="Y244" s="684"/>
      <c r="Z244" s="125"/>
    </row>
    <row r="245" spans="1:26" ht="18" x14ac:dyDescent="0.35">
      <c r="A245" s="267"/>
      <c r="B245" s="268"/>
      <c r="C245" s="418" t="s">
        <v>190</v>
      </c>
      <c r="D245" s="433">
        <v>4</v>
      </c>
      <c r="E245" s="419">
        <f>SUM(E246:E249)</f>
        <v>720</v>
      </c>
      <c r="F245" s="128"/>
      <c r="G245" s="129"/>
      <c r="H245" s="130"/>
      <c r="I245" s="131"/>
      <c r="J245" s="200"/>
      <c r="K245" s="132"/>
      <c r="L245" s="130"/>
      <c r="M245" s="129"/>
      <c r="N245" s="128"/>
      <c r="O245" s="133"/>
      <c r="P245" s="376"/>
      <c r="Q245" s="134"/>
      <c r="R245" s="135"/>
      <c r="S245" s="136"/>
      <c r="T245" s="130"/>
      <c r="U245" s="251">
        <f>SUM(F245:T245)</f>
        <v>0</v>
      </c>
      <c r="V245" s="218">
        <f>U245*D245</f>
        <v>0</v>
      </c>
      <c r="W245" s="252">
        <f>U245*E245</f>
        <v>0</v>
      </c>
      <c r="X245" s="252"/>
      <c r="Y245" s="162"/>
    </row>
    <row r="246" spans="1:26" ht="18" x14ac:dyDescent="0.35">
      <c r="A246" s="267"/>
      <c r="B246" s="268"/>
      <c r="C246" s="273" t="s">
        <v>19</v>
      </c>
      <c r="D246" s="435">
        <v>1</v>
      </c>
      <c r="E246" s="302">
        <v>180</v>
      </c>
      <c r="F246" s="171"/>
      <c r="G246" s="172"/>
      <c r="H246" s="173"/>
      <c r="I246" s="174"/>
      <c r="J246" s="203"/>
      <c r="K246" s="175"/>
      <c r="L246" s="173"/>
      <c r="M246" s="172"/>
      <c r="N246" s="171"/>
      <c r="O246" s="176"/>
      <c r="P246" s="375"/>
      <c r="Q246" s="177"/>
      <c r="R246" s="178"/>
      <c r="S246" s="179"/>
      <c r="T246" s="173"/>
      <c r="U246" s="253"/>
      <c r="V246" s="220">
        <f>SUM(F246:T246)</f>
        <v>0</v>
      </c>
      <c r="W246" s="221">
        <f>V246*E246</f>
        <v>0</v>
      </c>
      <c r="X246" s="221"/>
    </row>
    <row r="247" spans="1:26" ht="18" x14ac:dyDescent="0.35">
      <c r="A247" s="267"/>
      <c r="B247" s="268"/>
      <c r="C247" s="273" t="s">
        <v>20</v>
      </c>
      <c r="D247" s="435">
        <v>1</v>
      </c>
      <c r="E247" s="302">
        <v>180</v>
      </c>
      <c r="F247" s="171"/>
      <c r="G247" s="172"/>
      <c r="H247" s="173"/>
      <c r="I247" s="174"/>
      <c r="J247" s="203"/>
      <c r="K247" s="175"/>
      <c r="L247" s="173"/>
      <c r="M247" s="172"/>
      <c r="N247" s="171"/>
      <c r="O247" s="176"/>
      <c r="P247" s="375"/>
      <c r="Q247" s="177"/>
      <c r="R247" s="178"/>
      <c r="S247" s="179"/>
      <c r="T247" s="173"/>
      <c r="U247" s="253"/>
      <c r="V247" s="220">
        <f t="shared" ref="V247:V249" si="4">SUM(F247:T247)</f>
        <v>0</v>
      </c>
      <c r="W247" s="221">
        <f t="shared" ref="W247:W249" si="5">V247*E247</f>
        <v>0</v>
      </c>
      <c r="X247" s="221"/>
    </row>
    <row r="248" spans="1:26" ht="18.600000000000001" thickBot="1" x14ac:dyDescent="0.4">
      <c r="A248" s="269"/>
      <c r="B248" s="270"/>
      <c r="C248" s="274" t="s">
        <v>21</v>
      </c>
      <c r="D248" s="436">
        <v>1</v>
      </c>
      <c r="E248" s="302">
        <v>180</v>
      </c>
      <c r="F248" s="171"/>
      <c r="G248" s="172"/>
      <c r="H248" s="173"/>
      <c r="I248" s="174"/>
      <c r="J248" s="203"/>
      <c r="K248" s="175"/>
      <c r="L248" s="173"/>
      <c r="M248" s="172"/>
      <c r="N248" s="171"/>
      <c r="O248" s="176"/>
      <c r="P248" s="375"/>
      <c r="Q248" s="177"/>
      <c r="R248" s="178"/>
      <c r="S248" s="179"/>
      <c r="T248" s="173"/>
      <c r="U248" s="253"/>
      <c r="V248" s="220">
        <f t="shared" si="4"/>
        <v>0</v>
      </c>
      <c r="W248" s="221">
        <f t="shared" si="5"/>
        <v>0</v>
      </c>
      <c r="X248" s="221"/>
    </row>
    <row r="249" spans="1:26" ht="18" x14ac:dyDescent="0.35">
      <c r="A249" s="10"/>
      <c r="B249" s="275"/>
      <c r="C249" s="274" t="s">
        <v>23</v>
      </c>
      <c r="D249" s="436">
        <v>1</v>
      </c>
      <c r="E249" s="302">
        <v>180</v>
      </c>
      <c r="F249" s="171"/>
      <c r="G249" s="172"/>
      <c r="H249" s="173"/>
      <c r="I249" s="174"/>
      <c r="J249" s="203"/>
      <c r="K249" s="175"/>
      <c r="L249" s="173"/>
      <c r="M249" s="172"/>
      <c r="N249" s="171"/>
      <c r="O249" s="176"/>
      <c r="P249" s="375"/>
      <c r="Q249" s="177"/>
      <c r="R249" s="178"/>
      <c r="S249" s="179"/>
      <c r="T249" s="173"/>
      <c r="U249" s="253"/>
      <c r="V249" s="220">
        <f t="shared" si="4"/>
        <v>0</v>
      </c>
      <c r="W249" s="221">
        <f t="shared" si="5"/>
        <v>0</v>
      </c>
      <c r="X249" s="504" t="s">
        <v>30</v>
      </c>
      <c r="Y249" s="505"/>
    </row>
    <row r="250" spans="1:26" ht="18.600000000000001" thickBot="1" x14ac:dyDescent="0.4">
      <c r="A250" s="271"/>
      <c r="B250" s="272"/>
      <c r="C250" s="276"/>
      <c r="D250" s="276"/>
      <c r="E250" s="417"/>
      <c r="F250" s="180"/>
      <c r="G250" s="181"/>
      <c r="H250" s="182"/>
      <c r="I250" s="183"/>
      <c r="J250" s="204"/>
      <c r="K250" s="184"/>
      <c r="L250" s="182"/>
      <c r="M250" s="181"/>
      <c r="N250" s="180"/>
      <c r="O250" s="185"/>
      <c r="P250" s="186"/>
      <c r="Q250" s="187"/>
      <c r="R250" s="188"/>
      <c r="S250" s="189"/>
      <c r="T250" s="182"/>
      <c r="U250" s="254"/>
      <c r="V250" s="223"/>
      <c r="W250" s="226"/>
      <c r="X250" s="126" t="s">
        <v>31</v>
      </c>
      <c r="Y250" s="127" t="s">
        <v>32</v>
      </c>
    </row>
    <row r="251" spans="1:26" ht="27.6" x14ac:dyDescent="0.35">
      <c r="A251" s="267"/>
      <c r="B251" s="268"/>
      <c r="C251" s="430" t="s">
        <v>191</v>
      </c>
      <c r="D251" s="433">
        <v>4</v>
      </c>
      <c r="E251" s="419">
        <f>SUM(E252:E255)</f>
        <v>920</v>
      </c>
      <c r="F251" s="128"/>
      <c r="G251" s="129"/>
      <c r="H251" s="130"/>
      <c r="I251" s="131"/>
      <c r="J251" s="200"/>
      <c r="K251" s="132"/>
      <c r="L251" s="130"/>
      <c r="M251" s="129"/>
      <c r="N251" s="128"/>
      <c r="O251" s="133"/>
      <c r="P251" s="376"/>
      <c r="Q251" s="134"/>
      <c r="R251" s="135"/>
      <c r="S251" s="136"/>
      <c r="T251" s="130"/>
      <c r="U251" s="251">
        <f>SUM(F251:T251)</f>
        <v>0</v>
      </c>
      <c r="V251" s="218">
        <f>U251*D251</f>
        <v>0</v>
      </c>
      <c r="W251" s="252">
        <f>U251*E251</f>
        <v>0</v>
      </c>
      <c r="X251" s="144"/>
      <c r="Y251" s="285"/>
    </row>
    <row r="252" spans="1:26" ht="18" x14ac:dyDescent="0.35">
      <c r="A252" s="267"/>
      <c r="B252" s="268"/>
      <c r="C252" s="273" t="s">
        <v>19</v>
      </c>
      <c r="D252" s="435">
        <v>1</v>
      </c>
      <c r="E252" s="302">
        <v>230</v>
      </c>
      <c r="F252" s="171"/>
      <c r="G252" s="172"/>
      <c r="H252" s="173"/>
      <c r="I252" s="174"/>
      <c r="J252" s="203"/>
      <c r="K252" s="175"/>
      <c r="L252" s="173"/>
      <c r="M252" s="172"/>
      <c r="N252" s="171"/>
      <c r="O252" s="176"/>
      <c r="P252" s="375"/>
      <c r="Q252" s="177"/>
      <c r="R252" s="178"/>
      <c r="S252" s="179"/>
      <c r="T252" s="173"/>
      <c r="U252" s="253"/>
      <c r="V252" s="220">
        <f t="shared" ref="V252:V255" si="6">SUM(F252:T252)</f>
        <v>0</v>
      </c>
      <c r="W252" s="221">
        <f>V252*E252</f>
        <v>0</v>
      </c>
      <c r="X252" s="144"/>
      <c r="Y252" s="285"/>
    </row>
    <row r="253" spans="1:26" ht="18" x14ac:dyDescent="0.35">
      <c r="A253" s="267"/>
      <c r="B253" s="268"/>
      <c r="C253" s="273" t="s">
        <v>20</v>
      </c>
      <c r="D253" s="435">
        <v>1</v>
      </c>
      <c r="E253" s="302">
        <v>230</v>
      </c>
      <c r="F253" s="171"/>
      <c r="G253" s="172"/>
      <c r="H253" s="173"/>
      <c r="I253" s="174"/>
      <c r="J253" s="203"/>
      <c r="K253" s="175"/>
      <c r="L253" s="173"/>
      <c r="M253" s="172"/>
      <c r="N253" s="171"/>
      <c r="O253" s="176"/>
      <c r="P253" s="375"/>
      <c r="Q253" s="177"/>
      <c r="R253" s="178"/>
      <c r="S253" s="179"/>
      <c r="T253" s="173"/>
      <c r="U253" s="253"/>
      <c r="V253" s="220">
        <f t="shared" si="6"/>
        <v>0</v>
      </c>
      <c r="W253" s="221">
        <f t="shared" ref="W253:W255" si="7">V253*E253</f>
        <v>0</v>
      </c>
      <c r="X253" s="144"/>
      <c r="Y253" s="285"/>
    </row>
    <row r="254" spans="1:26" ht="18" x14ac:dyDescent="0.35">
      <c r="A254" s="269"/>
      <c r="B254" s="270"/>
      <c r="C254" s="274" t="s">
        <v>21</v>
      </c>
      <c r="D254" s="436">
        <v>1</v>
      </c>
      <c r="E254" s="302">
        <v>230</v>
      </c>
      <c r="F254" s="171"/>
      <c r="G254" s="172"/>
      <c r="H254" s="173"/>
      <c r="I254" s="174"/>
      <c r="J254" s="203"/>
      <c r="K254" s="175"/>
      <c r="L254" s="173"/>
      <c r="M254" s="172"/>
      <c r="N254" s="171"/>
      <c r="O254" s="176"/>
      <c r="P254" s="375"/>
      <c r="Q254" s="177"/>
      <c r="R254" s="178"/>
      <c r="S254" s="179"/>
      <c r="T254" s="173"/>
      <c r="U254" s="253"/>
      <c r="V254" s="220">
        <f t="shared" si="6"/>
        <v>0</v>
      </c>
      <c r="W254" s="221">
        <f t="shared" si="7"/>
        <v>0</v>
      </c>
      <c r="X254" s="386"/>
      <c r="Y254" s="287"/>
    </row>
    <row r="255" spans="1:26" ht="18.600000000000001" thickBot="1" x14ac:dyDescent="0.4">
      <c r="A255" s="10"/>
      <c r="B255" s="275"/>
      <c r="C255" s="274" t="s">
        <v>23</v>
      </c>
      <c r="D255" s="436">
        <v>1</v>
      </c>
      <c r="E255" s="302">
        <v>230</v>
      </c>
      <c r="F255" s="171"/>
      <c r="G255" s="172"/>
      <c r="H255" s="173"/>
      <c r="I255" s="174"/>
      <c r="J255" s="203"/>
      <c r="K255" s="175"/>
      <c r="L255" s="173"/>
      <c r="M255" s="172"/>
      <c r="N255" s="171"/>
      <c r="O255" s="176"/>
      <c r="P255" s="375"/>
      <c r="Q255" s="177"/>
      <c r="R255" s="178"/>
      <c r="S255" s="179"/>
      <c r="T255" s="173"/>
      <c r="U255" s="253"/>
      <c r="V255" s="220">
        <f t="shared" si="6"/>
        <v>0</v>
      </c>
      <c r="W255" s="221">
        <f t="shared" si="7"/>
        <v>0</v>
      </c>
      <c r="X255" s="176"/>
      <c r="Y255" s="286"/>
    </row>
    <row r="256" spans="1:26" ht="18.600000000000001" thickBot="1" x14ac:dyDescent="0.4">
      <c r="A256" s="271"/>
      <c r="B256" s="272"/>
      <c r="C256" s="276"/>
      <c r="D256" s="276"/>
      <c r="E256" s="417"/>
      <c r="F256" s="180"/>
      <c r="G256" s="181"/>
      <c r="H256" s="182"/>
      <c r="I256" s="183"/>
      <c r="J256" s="204"/>
      <c r="K256" s="184"/>
      <c r="L256" s="182"/>
      <c r="M256" s="181"/>
      <c r="N256" s="180"/>
      <c r="O256" s="185"/>
      <c r="P256" s="186"/>
      <c r="Q256" s="187"/>
      <c r="R256" s="188"/>
      <c r="S256" s="189"/>
      <c r="T256" s="182"/>
      <c r="U256" s="254"/>
      <c r="V256" s="223"/>
      <c r="W256" s="280"/>
      <c r="X256" s="283"/>
      <c r="Y256" s="284"/>
    </row>
    <row r="257" spans="1:26" ht="18" x14ac:dyDescent="0.35">
      <c r="A257" s="267"/>
      <c r="B257" s="268"/>
      <c r="C257" s="418" t="s">
        <v>192</v>
      </c>
      <c r="D257" s="433">
        <v>2</v>
      </c>
      <c r="E257" s="419">
        <v>500</v>
      </c>
      <c r="F257" s="128"/>
      <c r="G257" s="129"/>
      <c r="H257" s="130"/>
      <c r="I257" s="131"/>
      <c r="J257" s="200"/>
      <c r="K257" s="132"/>
      <c r="L257" s="130"/>
      <c r="M257" s="129"/>
      <c r="N257" s="128"/>
      <c r="O257" s="133"/>
      <c r="P257" s="376"/>
      <c r="Q257" s="134"/>
      <c r="R257" s="135"/>
      <c r="S257" s="136"/>
      <c r="T257" s="130"/>
      <c r="U257" s="251">
        <f>SUM(F257:T257)</f>
        <v>0</v>
      </c>
      <c r="V257" s="218">
        <f>U257*D257</f>
        <v>0</v>
      </c>
      <c r="W257" s="252">
        <f>U257*E257</f>
        <v>0</v>
      </c>
      <c r="X257" s="221"/>
    </row>
    <row r="258" spans="1:26" ht="18" x14ac:dyDescent="0.35">
      <c r="A258" s="267"/>
      <c r="B258" s="268"/>
      <c r="C258" s="273" t="s">
        <v>19</v>
      </c>
      <c r="D258" s="435">
        <v>1</v>
      </c>
      <c r="E258" s="302">
        <v>250</v>
      </c>
      <c r="F258" s="171"/>
      <c r="G258" s="172"/>
      <c r="H258" s="173"/>
      <c r="I258" s="174"/>
      <c r="J258" s="203"/>
      <c r="K258" s="175"/>
      <c r="L258" s="173"/>
      <c r="M258" s="172"/>
      <c r="N258" s="171"/>
      <c r="O258" s="176"/>
      <c r="P258" s="375"/>
      <c r="Q258" s="177"/>
      <c r="R258" s="178"/>
      <c r="S258" s="179"/>
      <c r="T258" s="173"/>
      <c r="U258" s="253"/>
      <c r="V258" s="220">
        <f t="shared" ref="V258:V259" si="8">SUM(F258:T258)</f>
        <v>0</v>
      </c>
      <c r="W258" s="221">
        <f>V258*E258</f>
        <v>0</v>
      </c>
      <c r="X258" s="221"/>
    </row>
    <row r="259" spans="1:26" ht="18.600000000000001" thickBot="1" x14ac:dyDescent="0.4">
      <c r="A259" s="267"/>
      <c r="B259" s="268"/>
      <c r="C259" s="273" t="s">
        <v>20</v>
      </c>
      <c r="D259" s="435">
        <v>1</v>
      </c>
      <c r="E259" s="302">
        <v>250</v>
      </c>
      <c r="F259" s="171"/>
      <c r="G259" s="172"/>
      <c r="H259" s="173"/>
      <c r="I259" s="174"/>
      <c r="J259" s="203"/>
      <c r="K259" s="175"/>
      <c r="L259" s="173"/>
      <c r="M259" s="172"/>
      <c r="N259" s="171"/>
      <c r="O259" s="176"/>
      <c r="P259" s="375"/>
      <c r="Q259" s="177"/>
      <c r="R259" s="178"/>
      <c r="S259" s="179"/>
      <c r="T259" s="173"/>
      <c r="U259" s="253"/>
      <c r="V259" s="220">
        <f t="shared" si="8"/>
        <v>0</v>
      </c>
      <c r="W259" s="221">
        <f>V259*E259</f>
        <v>0</v>
      </c>
      <c r="X259" s="221"/>
    </row>
    <row r="260" spans="1:26" ht="18" x14ac:dyDescent="0.35">
      <c r="A260" s="457"/>
      <c r="B260" s="458"/>
      <c r="C260" s="395"/>
      <c r="D260" s="459"/>
      <c r="E260" s="453"/>
      <c r="F260" s="171"/>
      <c r="G260" s="172"/>
      <c r="H260" s="173"/>
      <c r="I260" s="174"/>
      <c r="J260" s="203"/>
      <c r="K260" s="175"/>
      <c r="L260" s="173"/>
      <c r="M260" s="172"/>
      <c r="N260" s="171"/>
      <c r="O260" s="176"/>
      <c r="P260" s="375"/>
      <c r="Q260" s="177"/>
      <c r="R260" s="178"/>
      <c r="S260" s="179"/>
      <c r="T260" s="173"/>
      <c r="U260" s="253"/>
      <c r="V260" s="231"/>
      <c r="W260" s="238"/>
      <c r="X260" s="504" t="s">
        <v>30</v>
      </c>
      <c r="Y260" s="505"/>
    </row>
    <row r="261" spans="1:26" ht="18.600000000000001" thickBot="1" x14ac:dyDescent="0.4">
      <c r="A261" s="271"/>
      <c r="B261" s="272"/>
      <c r="C261" s="276"/>
      <c r="D261" s="276"/>
      <c r="E261" s="417"/>
      <c r="F261" s="180"/>
      <c r="G261" s="181"/>
      <c r="H261" s="182"/>
      <c r="I261" s="183"/>
      <c r="J261" s="204"/>
      <c r="K261" s="184"/>
      <c r="L261" s="182"/>
      <c r="M261" s="181"/>
      <c r="N261" s="180"/>
      <c r="O261" s="185"/>
      <c r="P261" s="186"/>
      <c r="Q261" s="187"/>
      <c r="R261" s="188"/>
      <c r="S261" s="189"/>
      <c r="T261" s="182"/>
      <c r="U261" s="254"/>
      <c r="V261" s="223"/>
      <c r="W261" s="226"/>
      <c r="X261" s="126" t="s">
        <v>31</v>
      </c>
      <c r="Y261" s="127" t="s">
        <v>32</v>
      </c>
    </row>
    <row r="262" spans="1:26" ht="27.6" x14ac:dyDescent="0.35">
      <c r="A262" s="267"/>
      <c r="B262" s="268"/>
      <c r="C262" s="430" t="s">
        <v>193</v>
      </c>
      <c r="D262" s="433">
        <v>2</v>
      </c>
      <c r="E262" s="419">
        <v>620</v>
      </c>
      <c r="F262" s="128"/>
      <c r="G262" s="129"/>
      <c r="H262" s="130"/>
      <c r="I262" s="131"/>
      <c r="J262" s="200"/>
      <c r="K262" s="132"/>
      <c r="L262" s="130"/>
      <c r="M262" s="129"/>
      <c r="N262" s="128"/>
      <c r="O262" s="133"/>
      <c r="P262" s="376"/>
      <c r="Q262" s="134"/>
      <c r="R262" s="135"/>
      <c r="S262" s="136"/>
      <c r="T262" s="130"/>
      <c r="U262" s="251">
        <f>SUM(F262:T262)</f>
        <v>0</v>
      </c>
      <c r="V262" s="218">
        <f>U262*D262</f>
        <v>0</v>
      </c>
      <c r="W262" s="252">
        <f>U262*E262</f>
        <v>0</v>
      </c>
      <c r="X262" s="144"/>
      <c r="Y262" s="285"/>
    </row>
    <row r="263" spans="1:26" ht="18" x14ac:dyDescent="0.35">
      <c r="A263" s="267"/>
      <c r="B263" s="268"/>
      <c r="C263" s="273" t="s">
        <v>19</v>
      </c>
      <c r="D263" s="435">
        <v>1</v>
      </c>
      <c r="E263" s="302">
        <v>310</v>
      </c>
      <c r="F263" s="171"/>
      <c r="G263" s="172"/>
      <c r="H263" s="173"/>
      <c r="I263" s="174"/>
      <c r="J263" s="203"/>
      <c r="K263" s="175"/>
      <c r="L263" s="173"/>
      <c r="M263" s="172"/>
      <c r="N263" s="171"/>
      <c r="O263" s="176"/>
      <c r="P263" s="375"/>
      <c r="Q263" s="177"/>
      <c r="R263" s="178"/>
      <c r="S263" s="179"/>
      <c r="T263" s="173"/>
      <c r="U263" s="253"/>
      <c r="V263" s="220">
        <f t="shared" ref="V263:V264" si="9">SUM(F263:T263)</f>
        <v>0</v>
      </c>
      <c r="W263" s="221">
        <f>V263*E263</f>
        <v>0</v>
      </c>
      <c r="X263" s="144"/>
      <c r="Y263" s="285"/>
    </row>
    <row r="264" spans="1:26" ht="18.600000000000001" thickBot="1" x14ac:dyDescent="0.4">
      <c r="A264" s="267"/>
      <c r="B264" s="268"/>
      <c r="C264" s="273" t="s">
        <v>20</v>
      </c>
      <c r="D264" s="435">
        <v>1</v>
      </c>
      <c r="E264" s="302">
        <v>310</v>
      </c>
      <c r="F264" s="171"/>
      <c r="G264" s="172"/>
      <c r="H264" s="173"/>
      <c r="I264" s="174"/>
      <c r="J264" s="203"/>
      <c r="K264" s="175"/>
      <c r="L264" s="173"/>
      <c r="M264" s="172"/>
      <c r="N264" s="171"/>
      <c r="O264" s="176"/>
      <c r="P264" s="375"/>
      <c r="Q264" s="177"/>
      <c r="R264" s="178"/>
      <c r="S264" s="179"/>
      <c r="T264" s="173"/>
      <c r="U264" s="253"/>
      <c r="V264" s="220">
        <f t="shared" si="9"/>
        <v>0</v>
      </c>
      <c r="W264" s="221">
        <f>V264*E264</f>
        <v>0</v>
      </c>
      <c r="X264" s="176"/>
      <c r="Y264" s="286"/>
    </row>
    <row r="265" spans="1:26" ht="18.600000000000001" thickBot="1" x14ac:dyDescent="0.4">
      <c r="A265" s="271"/>
      <c r="B265" s="272"/>
      <c r="C265" s="276"/>
      <c r="D265" s="276"/>
      <c r="E265" s="417"/>
      <c r="F265" s="180"/>
      <c r="G265" s="181"/>
      <c r="H265" s="182"/>
      <c r="I265" s="183"/>
      <c r="J265" s="204"/>
      <c r="K265" s="184"/>
      <c r="L265" s="182"/>
      <c r="M265" s="181"/>
      <c r="N265" s="180"/>
      <c r="O265" s="185"/>
      <c r="P265" s="186"/>
      <c r="Q265" s="187"/>
      <c r="R265" s="188"/>
      <c r="S265" s="189"/>
      <c r="T265" s="182"/>
      <c r="U265" s="254"/>
      <c r="V265" s="223"/>
      <c r="W265" s="280"/>
      <c r="X265" s="281"/>
      <c r="Y265" s="216"/>
      <c r="Z265" s="125"/>
    </row>
    <row r="266" spans="1:26" ht="18" x14ac:dyDescent="0.35">
      <c r="A266" s="267"/>
      <c r="B266" s="268"/>
      <c r="C266" s="418" t="s">
        <v>194</v>
      </c>
      <c r="D266" s="433">
        <v>4</v>
      </c>
      <c r="E266" s="419">
        <f>SUM(E267:E270)</f>
        <v>655</v>
      </c>
      <c r="F266" s="128"/>
      <c r="G266" s="129"/>
      <c r="H266" s="130"/>
      <c r="I266" s="131"/>
      <c r="J266" s="200"/>
      <c r="K266" s="132"/>
      <c r="L266" s="130"/>
      <c r="M266" s="129"/>
      <c r="N266" s="128"/>
      <c r="O266" s="133"/>
      <c r="P266" s="376"/>
      <c r="Q266" s="134"/>
      <c r="R266" s="135"/>
      <c r="S266" s="136"/>
      <c r="T266" s="130"/>
      <c r="U266" s="251">
        <f>SUM(F266:T266)</f>
        <v>0</v>
      </c>
      <c r="V266" s="218">
        <f>U266*D266</f>
        <v>0</v>
      </c>
      <c r="W266" s="252">
        <f>U266*E266</f>
        <v>0</v>
      </c>
      <c r="X266" s="221"/>
    </row>
    <row r="267" spans="1:26" ht="18" x14ac:dyDescent="0.35">
      <c r="A267" s="267"/>
      <c r="B267" s="268"/>
      <c r="C267" s="273" t="s">
        <v>19</v>
      </c>
      <c r="D267" s="435">
        <v>1</v>
      </c>
      <c r="E267" s="302">
        <v>160</v>
      </c>
      <c r="F267" s="171"/>
      <c r="G267" s="172"/>
      <c r="H267" s="173"/>
      <c r="I267" s="174"/>
      <c r="J267" s="203"/>
      <c r="K267" s="175"/>
      <c r="L267" s="173"/>
      <c r="M267" s="172"/>
      <c r="N267" s="171"/>
      <c r="O267" s="176"/>
      <c r="P267" s="375"/>
      <c r="Q267" s="177"/>
      <c r="R267" s="178"/>
      <c r="S267" s="179"/>
      <c r="T267" s="173"/>
      <c r="U267" s="253"/>
      <c r="V267" s="220">
        <f t="shared" ref="V267:V270" si="10">SUM(F267:T267)</f>
        <v>0</v>
      </c>
      <c r="W267" s="221">
        <f>V267*E267</f>
        <v>0</v>
      </c>
      <c r="X267" s="221"/>
    </row>
    <row r="268" spans="1:26" ht="18" x14ac:dyDescent="0.35">
      <c r="A268" s="267"/>
      <c r="B268" s="268"/>
      <c r="C268" s="273" t="s">
        <v>20</v>
      </c>
      <c r="D268" s="435">
        <v>1</v>
      </c>
      <c r="E268" s="302">
        <v>180</v>
      </c>
      <c r="F268" s="171"/>
      <c r="G268" s="172"/>
      <c r="H268" s="173"/>
      <c r="I268" s="174"/>
      <c r="J268" s="203"/>
      <c r="K268" s="175"/>
      <c r="L268" s="173"/>
      <c r="M268" s="172"/>
      <c r="N268" s="171"/>
      <c r="O268" s="176"/>
      <c r="P268" s="375"/>
      <c r="Q268" s="177"/>
      <c r="R268" s="178"/>
      <c r="S268" s="179"/>
      <c r="T268" s="173"/>
      <c r="U268" s="253"/>
      <c r="V268" s="220">
        <f t="shared" si="10"/>
        <v>0</v>
      </c>
      <c r="W268" s="221">
        <f t="shared" ref="W268:W270" si="11">V268*E268</f>
        <v>0</v>
      </c>
      <c r="X268" s="221"/>
    </row>
    <row r="269" spans="1:26" ht="18.600000000000001" thickBot="1" x14ac:dyDescent="0.4">
      <c r="A269" s="269"/>
      <c r="B269" s="270"/>
      <c r="C269" s="274" t="s">
        <v>21</v>
      </c>
      <c r="D269" s="436">
        <v>1</v>
      </c>
      <c r="E269" s="302">
        <v>170</v>
      </c>
      <c r="F269" s="171"/>
      <c r="G269" s="172"/>
      <c r="H269" s="173"/>
      <c r="I269" s="174"/>
      <c r="J269" s="203"/>
      <c r="K269" s="175"/>
      <c r="L269" s="173"/>
      <c r="M269" s="172"/>
      <c r="N269" s="171"/>
      <c r="O269" s="176"/>
      <c r="P269" s="375"/>
      <c r="Q269" s="177"/>
      <c r="R269" s="178"/>
      <c r="S269" s="179"/>
      <c r="T269" s="173"/>
      <c r="U269" s="253"/>
      <c r="V269" s="220">
        <f t="shared" si="10"/>
        <v>0</v>
      </c>
      <c r="W269" s="221">
        <f t="shared" si="11"/>
        <v>0</v>
      </c>
      <c r="X269" s="221"/>
    </row>
    <row r="270" spans="1:26" ht="18" x14ac:dyDescent="0.35">
      <c r="A270" s="10"/>
      <c r="B270" s="275"/>
      <c r="C270" s="274" t="s">
        <v>23</v>
      </c>
      <c r="D270" s="436">
        <v>1</v>
      </c>
      <c r="E270" s="302">
        <v>145</v>
      </c>
      <c r="F270" s="171"/>
      <c r="G270" s="172"/>
      <c r="H270" s="173"/>
      <c r="I270" s="174"/>
      <c r="J270" s="203"/>
      <c r="K270" s="175"/>
      <c r="L270" s="173"/>
      <c r="M270" s="172"/>
      <c r="N270" s="171"/>
      <c r="O270" s="176"/>
      <c r="P270" s="375"/>
      <c r="Q270" s="177"/>
      <c r="R270" s="178"/>
      <c r="S270" s="179"/>
      <c r="T270" s="173"/>
      <c r="U270" s="253"/>
      <c r="V270" s="220">
        <f t="shared" si="10"/>
        <v>0</v>
      </c>
      <c r="W270" s="221">
        <f t="shared" si="11"/>
        <v>0</v>
      </c>
      <c r="X270" s="504" t="s">
        <v>30</v>
      </c>
      <c r="Y270" s="505"/>
    </row>
    <row r="271" spans="1:26" ht="18.600000000000001" thickBot="1" x14ac:dyDescent="0.4">
      <c r="A271" s="271"/>
      <c r="B271" s="272"/>
      <c r="C271" s="276"/>
      <c r="D271" s="276"/>
      <c r="E271" s="417"/>
      <c r="F271" s="180"/>
      <c r="G271" s="181"/>
      <c r="H271" s="182"/>
      <c r="I271" s="183"/>
      <c r="J271" s="204"/>
      <c r="K271" s="184"/>
      <c r="L271" s="182"/>
      <c r="M271" s="181"/>
      <c r="N271" s="180"/>
      <c r="O271" s="185"/>
      <c r="P271" s="186"/>
      <c r="Q271" s="187"/>
      <c r="R271" s="188"/>
      <c r="S271" s="189"/>
      <c r="T271" s="182"/>
      <c r="U271" s="254"/>
      <c r="V271" s="223"/>
      <c r="W271" s="226"/>
      <c r="X271" s="126" t="s">
        <v>31</v>
      </c>
      <c r="Y271" s="127" t="s">
        <v>32</v>
      </c>
    </row>
    <row r="272" spans="1:26" ht="27.6" x14ac:dyDescent="0.35">
      <c r="A272" s="267"/>
      <c r="B272" s="268"/>
      <c r="C272" s="430" t="s">
        <v>195</v>
      </c>
      <c r="D272" s="433">
        <v>4</v>
      </c>
      <c r="E272" s="419">
        <f>SUM(E273:E276)</f>
        <v>815</v>
      </c>
      <c r="F272" s="128"/>
      <c r="G272" s="129"/>
      <c r="H272" s="130"/>
      <c r="I272" s="131"/>
      <c r="J272" s="200"/>
      <c r="K272" s="132"/>
      <c r="L272" s="130"/>
      <c r="M272" s="129"/>
      <c r="N272" s="128"/>
      <c r="O272" s="133"/>
      <c r="P272" s="376"/>
      <c r="Q272" s="134"/>
      <c r="R272" s="135"/>
      <c r="S272" s="136"/>
      <c r="T272" s="130"/>
      <c r="U272" s="251">
        <f>SUM(F272:T272)</f>
        <v>0</v>
      </c>
      <c r="V272" s="218">
        <f>U272*D272</f>
        <v>0</v>
      </c>
      <c r="W272" s="252">
        <f>U272*E272</f>
        <v>0</v>
      </c>
      <c r="X272" s="144"/>
      <c r="Y272" s="285"/>
    </row>
    <row r="273" spans="1:26" ht="18" x14ac:dyDescent="0.35">
      <c r="A273" s="267"/>
      <c r="B273" s="268"/>
      <c r="C273" s="273" t="s">
        <v>19</v>
      </c>
      <c r="D273" s="435">
        <v>1</v>
      </c>
      <c r="E273" s="302">
        <v>200</v>
      </c>
      <c r="F273" s="171"/>
      <c r="G273" s="172"/>
      <c r="H273" s="173"/>
      <c r="I273" s="174"/>
      <c r="J273" s="203"/>
      <c r="K273" s="175"/>
      <c r="L273" s="173"/>
      <c r="M273" s="172"/>
      <c r="N273" s="171"/>
      <c r="O273" s="176"/>
      <c r="P273" s="375"/>
      <c r="Q273" s="177"/>
      <c r="R273" s="178"/>
      <c r="S273" s="179"/>
      <c r="T273" s="173"/>
      <c r="U273" s="253"/>
      <c r="V273" s="220">
        <f t="shared" ref="V273:V276" si="12">SUM(F273:T273)</f>
        <v>0</v>
      </c>
      <c r="W273" s="221">
        <f>V273*E273</f>
        <v>0</v>
      </c>
      <c r="X273" s="144"/>
      <c r="Y273" s="285"/>
    </row>
    <row r="274" spans="1:26" ht="18" x14ac:dyDescent="0.35">
      <c r="A274" s="267"/>
      <c r="B274" s="268"/>
      <c r="C274" s="273" t="s">
        <v>20</v>
      </c>
      <c r="D274" s="435">
        <v>1</v>
      </c>
      <c r="E274" s="302">
        <v>220</v>
      </c>
      <c r="F274" s="171"/>
      <c r="G274" s="172"/>
      <c r="H274" s="173"/>
      <c r="I274" s="174"/>
      <c r="J274" s="203"/>
      <c r="K274" s="175"/>
      <c r="L274" s="173"/>
      <c r="M274" s="172"/>
      <c r="N274" s="171"/>
      <c r="O274" s="176"/>
      <c r="P274" s="375"/>
      <c r="Q274" s="177"/>
      <c r="R274" s="178"/>
      <c r="S274" s="179"/>
      <c r="T274" s="173"/>
      <c r="U274" s="253"/>
      <c r="V274" s="220">
        <f t="shared" si="12"/>
        <v>0</v>
      </c>
      <c r="W274" s="221">
        <f t="shared" ref="W274:W276" si="13">V274*E274</f>
        <v>0</v>
      </c>
      <c r="X274" s="144"/>
      <c r="Y274" s="285"/>
    </row>
    <row r="275" spans="1:26" ht="18" x14ac:dyDescent="0.35">
      <c r="A275" s="269"/>
      <c r="B275" s="270"/>
      <c r="C275" s="274" t="s">
        <v>21</v>
      </c>
      <c r="D275" s="436">
        <v>1</v>
      </c>
      <c r="E275" s="302">
        <v>215</v>
      </c>
      <c r="F275" s="171"/>
      <c r="G275" s="172"/>
      <c r="H275" s="173"/>
      <c r="I275" s="174"/>
      <c r="J275" s="203"/>
      <c r="K275" s="175"/>
      <c r="L275" s="173"/>
      <c r="M275" s="172"/>
      <c r="N275" s="171"/>
      <c r="O275" s="176"/>
      <c r="P275" s="375"/>
      <c r="Q275" s="177"/>
      <c r="R275" s="178"/>
      <c r="S275" s="179"/>
      <c r="T275" s="173"/>
      <c r="U275" s="253"/>
      <c r="V275" s="220">
        <f t="shared" si="12"/>
        <v>0</v>
      </c>
      <c r="W275" s="221">
        <f t="shared" si="13"/>
        <v>0</v>
      </c>
      <c r="X275" s="386"/>
      <c r="Y275" s="287"/>
    </row>
    <row r="276" spans="1:26" ht="18.600000000000001" thickBot="1" x14ac:dyDescent="0.4">
      <c r="A276" s="10"/>
      <c r="B276" s="275"/>
      <c r="C276" s="274" t="s">
        <v>23</v>
      </c>
      <c r="D276" s="436">
        <v>1</v>
      </c>
      <c r="E276" s="302">
        <v>180</v>
      </c>
      <c r="F276" s="171"/>
      <c r="G276" s="172"/>
      <c r="H276" s="173"/>
      <c r="I276" s="174"/>
      <c r="J276" s="203"/>
      <c r="K276" s="175"/>
      <c r="L276" s="173"/>
      <c r="M276" s="172"/>
      <c r="N276" s="171"/>
      <c r="O276" s="176"/>
      <c r="P276" s="375"/>
      <c r="Q276" s="177"/>
      <c r="R276" s="178"/>
      <c r="S276" s="179"/>
      <c r="T276" s="173"/>
      <c r="U276" s="253"/>
      <c r="V276" s="220">
        <f t="shared" si="12"/>
        <v>0</v>
      </c>
      <c r="W276" s="221">
        <f t="shared" si="13"/>
        <v>0</v>
      </c>
      <c r="X276" s="176"/>
      <c r="Y276" s="286"/>
    </row>
    <row r="277" spans="1:26" ht="18.600000000000001" thickBot="1" x14ac:dyDescent="0.4">
      <c r="A277" s="271"/>
      <c r="B277" s="272"/>
      <c r="C277" s="276"/>
      <c r="D277" s="276"/>
      <c r="E277" s="417"/>
      <c r="F277" s="180"/>
      <c r="G277" s="181"/>
      <c r="H277" s="182"/>
      <c r="I277" s="183"/>
      <c r="J277" s="204"/>
      <c r="K277" s="184"/>
      <c r="L277" s="182"/>
      <c r="M277" s="181"/>
      <c r="N277" s="180"/>
      <c r="O277" s="185"/>
      <c r="P277" s="186"/>
      <c r="Q277" s="187"/>
      <c r="R277" s="188"/>
      <c r="S277" s="189"/>
      <c r="T277" s="182"/>
      <c r="U277" s="254"/>
      <c r="V277" s="223"/>
      <c r="W277" s="280"/>
      <c r="X277" s="281"/>
      <c r="Y277" s="216"/>
      <c r="Z277" s="125"/>
    </row>
    <row r="278" spans="1:26" ht="18" x14ac:dyDescent="0.35">
      <c r="A278" s="267"/>
      <c r="B278" s="268"/>
      <c r="C278" s="430" t="s">
        <v>196</v>
      </c>
      <c r="D278" s="415">
        <v>5</v>
      </c>
      <c r="E278" s="419">
        <v>1370</v>
      </c>
      <c r="F278" s="128"/>
      <c r="G278" s="129"/>
      <c r="H278" s="130"/>
      <c r="I278" s="131"/>
      <c r="J278" s="200"/>
      <c r="K278" s="132"/>
      <c r="L278" s="130"/>
      <c r="M278" s="129"/>
      <c r="N278" s="128"/>
      <c r="O278" s="133"/>
      <c r="P278" s="376"/>
      <c r="Q278" s="134"/>
      <c r="R278" s="135"/>
      <c r="S278" s="136"/>
      <c r="T278" s="130"/>
      <c r="U278" s="218">
        <f>SUM(F278:T278)</f>
        <v>0</v>
      </c>
      <c r="V278" s="218">
        <f>U278*D278</f>
        <v>0</v>
      </c>
      <c r="W278" s="225">
        <f>U278*E278</f>
        <v>0</v>
      </c>
      <c r="X278" s="225"/>
      <c r="Y278" s="162"/>
    </row>
    <row r="279" spans="1:26" ht="18" x14ac:dyDescent="0.35">
      <c r="A279" s="267"/>
      <c r="B279" s="268"/>
      <c r="C279" s="273" t="s">
        <v>19</v>
      </c>
      <c r="D279" s="273">
        <v>1</v>
      </c>
      <c r="E279" s="302">
        <v>340</v>
      </c>
      <c r="F279" s="171"/>
      <c r="G279" s="172"/>
      <c r="H279" s="173"/>
      <c r="I279" s="174"/>
      <c r="J279" s="203"/>
      <c r="K279" s="175"/>
      <c r="L279" s="173"/>
      <c r="M279" s="172"/>
      <c r="N279" s="171"/>
      <c r="O279" s="176"/>
      <c r="P279" s="375"/>
      <c r="Q279" s="177"/>
      <c r="R279" s="178"/>
      <c r="S279" s="179"/>
      <c r="T279" s="173"/>
      <c r="U279" s="219"/>
      <c r="V279" s="220">
        <f t="shared" ref="V279:V283" si="14">SUM(F279:T279)</f>
        <v>0</v>
      </c>
      <c r="W279" s="221">
        <f>V279*E279</f>
        <v>0</v>
      </c>
      <c r="X279" s="221"/>
    </row>
    <row r="280" spans="1:26" ht="18" x14ac:dyDescent="0.35">
      <c r="A280" s="267"/>
      <c r="B280" s="268"/>
      <c r="C280" s="273" t="s">
        <v>20</v>
      </c>
      <c r="D280" s="273">
        <v>1</v>
      </c>
      <c r="E280" s="302">
        <v>310</v>
      </c>
      <c r="F280" s="171"/>
      <c r="G280" s="172"/>
      <c r="H280" s="173"/>
      <c r="I280" s="174"/>
      <c r="J280" s="203"/>
      <c r="K280" s="175"/>
      <c r="L280" s="173"/>
      <c r="M280" s="172"/>
      <c r="N280" s="171"/>
      <c r="O280" s="176"/>
      <c r="P280" s="375"/>
      <c r="Q280" s="177"/>
      <c r="R280" s="178"/>
      <c r="S280" s="179"/>
      <c r="T280" s="173"/>
      <c r="U280" s="219"/>
      <c r="V280" s="220">
        <f t="shared" si="14"/>
        <v>0</v>
      </c>
      <c r="W280" s="221">
        <f t="shared" ref="W280:W283" si="15">V280*E280</f>
        <v>0</v>
      </c>
      <c r="X280" s="221"/>
    </row>
    <row r="281" spans="1:26" ht="18.600000000000001" thickBot="1" x14ac:dyDescent="0.4">
      <c r="A281" s="269"/>
      <c r="B281" s="270"/>
      <c r="C281" s="274" t="s">
        <v>21</v>
      </c>
      <c r="D281" s="274">
        <v>1</v>
      </c>
      <c r="E281" s="302">
        <v>220</v>
      </c>
      <c r="F281" s="171"/>
      <c r="G281" s="172"/>
      <c r="H281" s="173"/>
      <c r="I281" s="174"/>
      <c r="J281" s="203"/>
      <c r="K281" s="175"/>
      <c r="L281" s="173"/>
      <c r="M281" s="172"/>
      <c r="N281" s="171"/>
      <c r="O281" s="176"/>
      <c r="P281" s="375"/>
      <c r="Q281" s="177"/>
      <c r="R281" s="178"/>
      <c r="S281" s="179"/>
      <c r="T281" s="173"/>
      <c r="U281" s="219"/>
      <c r="V281" s="220">
        <f t="shared" si="14"/>
        <v>0</v>
      </c>
      <c r="W281" s="221">
        <f t="shared" si="15"/>
        <v>0</v>
      </c>
      <c r="X281" s="221"/>
    </row>
    <row r="282" spans="1:26" ht="18" x14ac:dyDescent="0.35">
      <c r="A282" s="10"/>
      <c r="B282" s="275"/>
      <c r="C282" s="274" t="s">
        <v>23</v>
      </c>
      <c r="D282" s="277">
        <v>1</v>
      </c>
      <c r="E282" s="302">
        <v>260</v>
      </c>
      <c r="F282" s="171"/>
      <c r="G282" s="172"/>
      <c r="H282" s="173"/>
      <c r="I282" s="174"/>
      <c r="J282" s="203"/>
      <c r="K282" s="175"/>
      <c r="L282" s="173"/>
      <c r="M282" s="172"/>
      <c r="N282" s="171"/>
      <c r="O282" s="176"/>
      <c r="P282" s="375"/>
      <c r="Q282" s="177"/>
      <c r="R282" s="178"/>
      <c r="S282" s="179"/>
      <c r="T282" s="173"/>
      <c r="U282" s="227"/>
      <c r="V282" s="220">
        <f t="shared" si="14"/>
        <v>0</v>
      </c>
      <c r="W282" s="221">
        <f t="shared" si="15"/>
        <v>0</v>
      </c>
      <c r="X282" s="504" t="s">
        <v>30</v>
      </c>
      <c r="Y282" s="505"/>
    </row>
    <row r="283" spans="1:26" ht="18.600000000000001" thickBot="1" x14ac:dyDescent="0.4">
      <c r="A283" s="271"/>
      <c r="B283" s="272"/>
      <c r="C283" s="276" t="s">
        <v>25</v>
      </c>
      <c r="D283" s="276">
        <v>1</v>
      </c>
      <c r="E283" s="303">
        <v>240</v>
      </c>
      <c r="F283" s="180"/>
      <c r="G283" s="181"/>
      <c r="H283" s="182"/>
      <c r="I283" s="183"/>
      <c r="J283" s="204"/>
      <c r="K283" s="184"/>
      <c r="L283" s="182"/>
      <c r="M283" s="181"/>
      <c r="N283" s="180"/>
      <c r="O283" s="185"/>
      <c r="P283" s="186"/>
      <c r="Q283" s="187"/>
      <c r="R283" s="188"/>
      <c r="S283" s="189"/>
      <c r="T283" s="182"/>
      <c r="U283" s="222"/>
      <c r="V283" s="223">
        <f t="shared" si="14"/>
        <v>0</v>
      </c>
      <c r="W283" s="226">
        <f t="shared" si="15"/>
        <v>0</v>
      </c>
      <c r="X283" s="126" t="s">
        <v>31</v>
      </c>
      <c r="Y283" s="127" t="s">
        <v>32</v>
      </c>
    </row>
    <row r="284" spans="1:26" ht="27.6" x14ac:dyDescent="0.35">
      <c r="A284" s="267"/>
      <c r="B284" s="268"/>
      <c r="C284" s="430" t="s">
        <v>197</v>
      </c>
      <c r="D284" s="415">
        <v>5</v>
      </c>
      <c r="E284" s="419">
        <v>1710</v>
      </c>
      <c r="F284" s="128"/>
      <c r="G284" s="129"/>
      <c r="H284" s="130"/>
      <c r="I284" s="131"/>
      <c r="J284" s="200"/>
      <c r="K284" s="132"/>
      <c r="L284" s="130"/>
      <c r="M284" s="129"/>
      <c r="N284" s="128"/>
      <c r="O284" s="133"/>
      <c r="P284" s="376"/>
      <c r="Q284" s="134"/>
      <c r="R284" s="135"/>
      <c r="S284" s="136"/>
      <c r="T284" s="130"/>
      <c r="U284" s="218">
        <f>SUM(F284:T284)</f>
        <v>0</v>
      </c>
      <c r="V284" s="218">
        <f>U284*D284</f>
        <v>0</v>
      </c>
      <c r="W284" s="225">
        <f>U284*E284</f>
        <v>0</v>
      </c>
      <c r="X284" s="144"/>
      <c r="Y284" s="285"/>
    </row>
    <row r="285" spans="1:26" ht="18" x14ac:dyDescent="0.35">
      <c r="A285" s="267"/>
      <c r="B285" s="268"/>
      <c r="C285" s="273" t="s">
        <v>19</v>
      </c>
      <c r="D285" s="273">
        <v>1</v>
      </c>
      <c r="E285" s="302">
        <v>425</v>
      </c>
      <c r="F285" s="171"/>
      <c r="G285" s="172"/>
      <c r="H285" s="173"/>
      <c r="I285" s="174"/>
      <c r="J285" s="203"/>
      <c r="K285" s="175"/>
      <c r="L285" s="173"/>
      <c r="M285" s="172"/>
      <c r="N285" s="171"/>
      <c r="O285" s="176"/>
      <c r="P285" s="375"/>
      <c r="Q285" s="177"/>
      <c r="R285" s="178"/>
      <c r="S285" s="179"/>
      <c r="T285" s="173"/>
      <c r="U285" s="219"/>
      <c r="V285" s="220">
        <f t="shared" ref="V285:V289" si="16">SUM(F285:T285)</f>
        <v>0</v>
      </c>
      <c r="W285" s="221">
        <f>V285*E285</f>
        <v>0</v>
      </c>
      <c r="X285" s="144"/>
      <c r="Y285" s="285"/>
    </row>
    <row r="286" spans="1:26" ht="18" x14ac:dyDescent="0.35">
      <c r="A286" s="267"/>
      <c r="B286" s="268"/>
      <c r="C286" s="273" t="s">
        <v>20</v>
      </c>
      <c r="D286" s="273">
        <v>1</v>
      </c>
      <c r="E286" s="302">
        <v>385</v>
      </c>
      <c r="F286" s="171"/>
      <c r="G286" s="172"/>
      <c r="H286" s="173"/>
      <c r="I286" s="174"/>
      <c r="J286" s="203"/>
      <c r="K286" s="175"/>
      <c r="L286" s="173"/>
      <c r="M286" s="172"/>
      <c r="N286" s="171"/>
      <c r="O286" s="176"/>
      <c r="P286" s="375"/>
      <c r="Q286" s="177"/>
      <c r="R286" s="178"/>
      <c r="S286" s="179"/>
      <c r="T286" s="173"/>
      <c r="U286" s="219"/>
      <c r="V286" s="220">
        <f t="shared" si="16"/>
        <v>0</v>
      </c>
      <c r="W286" s="221">
        <f t="shared" ref="W286:W289" si="17">V286*E286</f>
        <v>0</v>
      </c>
      <c r="X286" s="144"/>
      <c r="Y286" s="285"/>
    </row>
    <row r="287" spans="1:26" ht="18" x14ac:dyDescent="0.35">
      <c r="A287" s="269"/>
      <c r="B287" s="270"/>
      <c r="C287" s="274" t="s">
        <v>21</v>
      </c>
      <c r="D287" s="274">
        <v>1</v>
      </c>
      <c r="E287" s="302">
        <v>275</v>
      </c>
      <c r="F287" s="171"/>
      <c r="G287" s="172"/>
      <c r="H287" s="173"/>
      <c r="I287" s="174"/>
      <c r="J287" s="203"/>
      <c r="K287" s="175"/>
      <c r="L287" s="173"/>
      <c r="M287" s="172"/>
      <c r="N287" s="171"/>
      <c r="O287" s="176"/>
      <c r="P287" s="375"/>
      <c r="Q287" s="177"/>
      <c r="R287" s="178"/>
      <c r="S287" s="179"/>
      <c r="T287" s="173"/>
      <c r="U287" s="219"/>
      <c r="V287" s="220">
        <f t="shared" si="16"/>
        <v>0</v>
      </c>
      <c r="W287" s="221">
        <f t="shared" si="17"/>
        <v>0</v>
      </c>
      <c r="X287" s="386"/>
      <c r="Y287" s="287"/>
    </row>
    <row r="288" spans="1:26" ht="18" x14ac:dyDescent="0.35">
      <c r="A288" s="10"/>
      <c r="B288" s="275"/>
      <c r="C288" s="274" t="s">
        <v>23</v>
      </c>
      <c r="D288" s="277">
        <v>1</v>
      </c>
      <c r="E288" s="302">
        <v>325</v>
      </c>
      <c r="F288" s="171"/>
      <c r="G288" s="172"/>
      <c r="H288" s="173"/>
      <c r="I288" s="174"/>
      <c r="J288" s="203"/>
      <c r="K288" s="175"/>
      <c r="L288" s="173"/>
      <c r="M288" s="172"/>
      <c r="N288" s="171"/>
      <c r="O288" s="176"/>
      <c r="P288" s="375"/>
      <c r="Q288" s="177"/>
      <c r="R288" s="178"/>
      <c r="S288" s="179"/>
      <c r="T288" s="173"/>
      <c r="U288" s="227"/>
      <c r="V288" s="220">
        <f t="shared" si="16"/>
        <v>0</v>
      </c>
      <c r="W288" s="221">
        <f t="shared" si="17"/>
        <v>0</v>
      </c>
      <c r="X288" s="144"/>
      <c r="Y288" s="285"/>
    </row>
    <row r="289" spans="1:26" ht="18.600000000000001" thickBot="1" x14ac:dyDescent="0.4">
      <c r="A289" s="271"/>
      <c r="B289" s="272"/>
      <c r="C289" s="276" t="s">
        <v>25</v>
      </c>
      <c r="D289" s="276">
        <v>1</v>
      </c>
      <c r="E289" s="303">
        <v>300</v>
      </c>
      <c r="F289" s="180"/>
      <c r="G289" s="181"/>
      <c r="H289" s="182"/>
      <c r="I289" s="183"/>
      <c r="J289" s="204"/>
      <c r="K289" s="184"/>
      <c r="L289" s="182"/>
      <c r="M289" s="181"/>
      <c r="N289" s="180"/>
      <c r="O289" s="185"/>
      <c r="P289" s="186"/>
      <c r="Q289" s="187"/>
      <c r="R289" s="188"/>
      <c r="S289" s="189"/>
      <c r="T289" s="182"/>
      <c r="U289" s="222"/>
      <c r="V289" s="223">
        <f t="shared" si="16"/>
        <v>0</v>
      </c>
      <c r="W289" s="226">
        <f t="shared" si="17"/>
        <v>0</v>
      </c>
      <c r="X289" s="156"/>
      <c r="Y289" s="288"/>
    </row>
    <row r="290" spans="1:26" ht="18" x14ac:dyDescent="0.35">
      <c r="A290" s="267"/>
      <c r="B290" s="268"/>
      <c r="C290" s="418" t="s">
        <v>198</v>
      </c>
      <c r="D290" s="433">
        <v>9</v>
      </c>
      <c r="E290" s="419">
        <f>SUM(E291:E293)</f>
        <v>890</v>
      </c>
      <c r="F290" s="128"/>
      <c r="G290" s="129"/>
      <c r="H290" s="130"/>
      <c r="I290" s="131"/>
      <c r="J290" s="200"/>
      <c r="K290" s="132"/>
      <c r="L290" s="130"/>
      <c r="M290" s="129"/>
      <c r="N290" s="128"/>
      <c r="O290" s="133"/>
      <c r="P290" s="376"/>
      <c r="Q290" s="134"/>
      <c r="R290" s="135"/>
      <c r="S290" s="136"/>
      <c r="T290" s="130"/>
      <c r="U290" s="251">
        <f>SUM(F290:T290)</f>
        <v>0</v>
      </c>
      <c r="V290" s="218">
        <f>U290*D290</f>
        <v>0</v>
      </c>
      <c r="W290" s="252">
        <f>U290*E290</f>
        <v>0</v>
      </c>
      <c r="X290" s="221"/>
    </row>
    <row r="291" spans="1:26" ht="18" x14ac:dyDescent="0.35">
      <c r="A291" s="267"/>
      <c r="B291" s="268"/>
      <c r="C291" s="273" t="s">
        <v>19</v>
      </c>
      <c r="D291" s="435">
        <v>3</v>
      </c>
      <c r="E291" s="302">
        <v>270</v>
      </c>
      <c r="F291" s="171"/>
      <c r="G291" s="172"/>
      <c r="H291" s="173"/>
      <c r="I291" s="174"/>
      <c r="J291" s="203"/>
      <c r="K291" s="175"/>
      <c r="L291" s="173"/>
      <c r="M291" s="172"/>
      <c r="N291" s="171"/>
      <c r="O291" s="176"/>
      <c r="P291" s="375"/>
      <c r="Q291" s="177"/>
      <c r="R291" s="178"/>
      <c r="S291" s="179"/>
      <c r="T291" s="173"/>
      <c r="U291" s="253"/>
      <c r="V291" s="220">
        <f t="shared" ref="V291:V293" si="18">SUM(F291:T291)</f>
        <v>0</v>
      </c>
      <c r="W291" s="221">
        <f>V291*E291</f>
        <v>0</v>
      </c>
      <c r="X291" s="221"/>
    </row>
    <row r="292" spans="1:26" ht="18.600000000000001" thickBot="1" x14ac:dyDescent="0.4">
      <c r="A292" s="267"/>
      <c r="B292" s="268"/>
      <c r="C292" s="273" t="s">
        <v>20</v>
      </c>
      <c r="D292" s="435">
        <v>3</v>
      </c>
      <c r="E292" s="302">
        <v>300</v>
      </c>
      <c r="F292" s="171"/>
      <c r="G292" s="172"/>
      <c r="H292" s="173"/>
      <c r="I292" s="174"/>
      <c r="J292" s="203"/>
      <c r="K292" s="175"/>
      <c r="L292" s="173"/>
      <c r="M292" s="172"/>
      <c r="N292" s="171"/>
      <c r="O292" s="176"/>
      <c r="P292" s="375"/>
      <c r="Q292" s="177"/>
      <c r="R292" s="178"/>
      <c r="S292" s="179"/>
      <c r="T292" s="173"/>
      <c r="U292" s="253"/>
      <c r="V292" s="220">
        <f t="shared" si="18"/>
        <v>0</v>
      </c>
      <c r="W292" s="221">
        <f t="shared" ref="W292:W293" si="19">V292*E292</f>
        <v>0</v>
      </c>
      <c r="X292" s="221"/>
    </row>
    <row r="293" spans="1:26" ht="18" x14ac:dyDescent="0.35">
      <c r="A293" s="269"/>
      <c r="B293" s="270"/>
      <c r="C293" s="274" t="s">
        <v>21</v>
      </c>
      <c r="D293" s="436">
        <v>3</v>
      </c>
      <c r="E293" s="302">
        <v>320</v>
      </c>
      <c r="F293" s="171"/>
      <c r="G293" s="172"/>
      <c r="H293" s="173"/>
      <c r="I293" s="174"/>
      <c r="J293" s="203"/>
      <c r="K293" s="175"/>
      <c r="L293" s="173"/>
      <c r="M293" s="172"/>
      <c r="N293" s="171"/>
      <c r="O293" s="176"/>
      <c r="P293" s="375"/>
      <c r="Q293" s="177"/>
      <c r="R293" s="178"/>
      <c r="S293" s="179"/>
      <c r="T293" s="173"/>
      <c r="U293" s="253"/>
      <c r="V293" s="220">
        <f t="shared" si="18"/>
        <v>0</v>
      </c>
      <c r="W293" s="221">
        <f t="shared" si="19"/>
        <v>0</v>
      </c>
      <c r="X293" s="504" t="s">
        <v>30</v>
      </c>
      <c r="Y293" s="505"/>
    </row>
    <row r="294" spans="1:26" ht="18.600000000000001" thickBot="1" x14ac:dyDescent="0.4">
      <c r="A294" s="271"/>
      <c r="B294" s="272"/>
      <c r="C294" s="276"/>
      <c r="D294" s="276"/>
      <c r="E294" s="417"/>
      <c r="F294" s="180"/>
      <c r="G294" s="181"/>
      <c r="H294" s="182"/>
      <c r="I294" s="183"/>
      <c r="J294" s="204"/>
      <c r="K294" s="184"/>
      <c r="L294" s="182"/>
      <c r="M294" s="181"/>
      <c r="N294" s="180"/>
      <c r="O294" s="185"/>
      <c r="P294" s="186"/>
      <c r="Q294" s="187"/>
      <c r="R294" s="188"/>
      <c r="S294" s="189"/>
      <c r="T294" s="182"/>
      <c r="U294" s="254"/>
      <c r="V294" s="223"/>
      <c r="W294" s="226"/>
      <c r="X294" s="126" t="s">
        <v>31</v>
      </c>
      <c r="Y294" s="127" t="s">
        <v>32</v>
      </c>
    </row>
    <row r="295" spans="1:26" ht="27.6" x14ac:dyDescent="0.35">
      <c r="A295" s="267"/>
      <c r="B295" s="268"/>
      <c r="C295" s="430" t="s">
        <v>199</v>
      </c>
      <c r="D295" s="433">
        <v>9</v>
      </c>
      <c r="E295" s="419">
        <f>SUM(E296:E298)</f>
        <v>1110</v>
      </c>
      <c r="F295" s="128"/>
      <c r="G295" s="129"/>
      <c r="H295" s="130"/>
      <c r="I295" s="131"/>
      <c r="J295" s="200"/>
      <c r="K295" s="132"/>
      <c r="L295" s="130"/>
      <c r="M295" s="129"/>
      <c r="N295" s="128"/>
      <c r="O295" s="133"/>
      <c r="P295" s="376"/>
      <c r="Q295" s="134"/>
      <c r="R295" s="135"/>
      <c r="S295" s="136"/>
      <c r="T295" s="130"/>
      <c r="U295" s="251">
        <f>SUM(F295:T295)</f>
        <v>0</v>
      </c>
      <c r="V295" s="218">
        <f>U295*D295</f>
        <v>0</v>
      </c>
      <c r="W295" s="252">
        <f>U295*E295</f>
        <v>0</v>
      </c>
      <c r="X295" s="144"/>
      <c r="Y295" s="285"/>
    </row>
    <row r="296" spans="1:26" ht="18" x14ac:dyDescent="0.35">
      <c r="A296" s="267"/>
      <c r="B296" s="268"/>
      <c r="C296" s="273" t="s">
        <v>19</v>
      </c>
      <c r="D296" s="435">
        <v>3</v>
      </c>
      <c r="E296" s="302">
        <v>335</v>
      </c>
      <c r="F296" s="171"/>
      <c r="G296" s="172"/>
      <c r="H296" s="173"/>
      <c r="I296" s="174"/>
      <c r="J296" s="203"/>
      <c r="K296" s="175"/>
      <c r="L296" s="173"/>
      <c r="M296" s="172"/>
      <c r="N296" s="171"/>
      <c r="O296" s="176"/>
      <c r="P296" s="375"/>
      <c r="Q296" s="177"/>
      <c r="R296" s="178"/>
      <c r="S296" s="179"/>
      <c r="T296" s="173"/>
      <c r="U296" s="253"/>
      <c r="V296" s="220">
        <f t="shared" ref="V296:V298" si="20">SUM(F296:T296)</f>
        <v>0</v>
      </c>
      <c r="W296" s="221">
        <f>V296*E296</f>
        <v>0</v>
      </c>
      <c r="X296" s="144"/>
      <c r="Y296" s="285"/>
    </row>
    <row r="297" spans="1:26" ht="18" x14ac:dyDescent="0.35">
      <c r="A297" s="267"/>
      <c r="B297" s="268"/>
      <c r="C297" s="273" t="s">
        <v>20</v>
      </c>
      <c r="D297" s="435">
        <v>3</v>
      </c>
      <c r="E297" s="302">
        <v>380</v>
      </c>
      <c r="F297" s="171"/>
      <c r="G297" s="172"/>
      <c r="H297" s="173"/>
      <c r="I297" s="174"/>
      <c r="J297" s="203"/>
      <c r="K297" s="175"/>
      <c r="L297" s="173"/>
      <c r="M297" s="172"/>
      <c r="N297" s="171"/>
      <c r="O297" s="176"/>
      <c r="P297" s="375"/>
      <c r="Q297" s="177"/>
      <c r="R297" s="178"/>
      <c r="S297" s="179"/>
      <c r="T297" s="173"/>
      <c r="U297" s="253"/>
      <c r="V297" s="220">
        <f t="shared" si="20"/>
        <v>0</v>
      </c>
      <c r="W297" s="221">
        <f t="shared" ref="W297:W298" si="21">V297*E297</f>
        <v>0</v>
      </c>
      <c r="X297" s="144"/>
      <c r="Y297" s="285"/>
    </row>
    <row r="298" spans="1:26" ht="18.600000000000001" thickBot="1" x14ac:dyDescent="0.4">
      <c r="A298" s="269"/>
      <c r="B298" s="270"/>
      <c r="C298" s="274" t="s">
        <v>21</v>
      </c>
      <c r="D298" s="436">
        <v>3</v>
      </c>
      <c r="E298" s="302">
        <v>395</v>
      </c>
      <c r="F298" s="171"/>
      <c r="G298" s="172"/>
      <c r="H298" s="173"/>
      <c r="I298" s="174"/>
      <c r="J298" s="203"/>
      <c r="K298" s="175"/>
      <c r="L298" s="173"/>
      <c r="M298" s="172"/>
      <c r="N298" s="171"/>
      <c r="O298" s="176"/>
      <c r="P298" s="375"/>
      <c r="Q298" s="177"/>
      <c r="R298" s="178"/>
      <c r="S298" s="179"/>
      <c r="T298" s="173"/>
      <c r="U298" s="253"/>
      <c r="V298" s="220">
        <f t="shared" si="20"/>
        <v>0</v>
      </c>
      <c r="W298" s="221">
        <f t="shared" si="21"/>
        <v>0</v>
      </c>
      <c r="X298" s="133"/>
      <c r="Y298" s="289"/>
    </row>
    <row r="299" spans="1:26" ht="18.600000000000001" thickBot="1" x14ac:dyDescent="0.4">
      <c r="A299" s="271"/>
      <c r="B299" s="272"/>
      <c r="C299" s="276"/>
      <c r="D299" s="276"/>
      <c r="E299" s="417"/>
      <c r="F299" s="180"/>
      <c r="G299" s="181"/>
      <c r="H299" s="182"/>
      <c r="I299" s="183"/>
      <c r="J299" s="204"/>
      <c r="K299" s="184"/>
      <c r="L299" s="182"/>
      <c r="M299" s="181"/>
      <c r="N299" s="180"/>
      <c r="O299" s="185"/>
      <c r="P299" s="186"/>
      <c r="Q299" s="187"/>
      <c r="R299" s="188"/>
      <c r="S299" s="189"/>
      <c r="T299" s="182"/>
      <c r="U299" s="254"/>
      <c r="V299" s="223"/>
      <c r="W299" s="280"/>
      <c r="X299" s="281"/>
      <c r="Y299" s="282"/>
      <c r="Z299" s="125"/>
    </row>
    <row r="300" spans="1:26" ht="18" x14ac:dyDescent="0.35">
      <c r="A300" s="267"/>
      <c r="B300" s="268"/>
      <c r="C300" s="278" t="s">
        <v>200</v>
      </c>
      <c r="D300" s="415">
        <v>6</v>
      </c>
      <c r="E300" s="419">
        <v>980</v>
      </c>
      <c r="F300" s="128"/>
      <c r="G300" s="129"/>
      <c r="H300" s="130"/>
      <c r="I300" s="131"/>
      <c r="J300" s="200"/>
      <c r="K300" s="132"/>
      <c r="L300" s="130"/>
      <c r="M300" s="129"/>
      <c r="N300" s="128"/>
      <c r="O300" s="133"/>
      <c r="P300" s="376"/>
      <c r="Q300" s="134"/>
      <c r="R300" s="135"/>
      <c r="S300" s="136"/>
      <c r="T300" s="130"/>
      <c r="U300" s="218">
        <f>SUM(F300:T300)</f>
        <v>0</v>
      </c>
      <c r="V300" s="218">
        <f>U300*D300</f>
        <v>0</v>
      </c>
      <c r="W300" s="225">
        <f>U300*E300</f>
        <v>0</v>
      </c>
      <c r="X300" s="220"/>
      <c r="Y300" s="279"/>
      <c r="Z300" s="125"/>
    </row>
    <row r="301" spans="1:26" ht="18" x14ac:dyDescent="0.35">
      <c r="A301" s="267"/>
      <c r="B301" s="268"/>
      <c r="C301" s="273" t="s">
        <v>19</v>
      </c>
      <c r="D301" s="273">
        <v>1</v>
      </c>
      <c r="E301" s="302">
        <v>95</v>
      </c>
      <c r="F301" s="171"/>
      <c r="G301" s="172"/>
      <c r="H301" s="173"/>
      <c r="I301" s="174"/>
      <c r="J301" s="203"/>
      <c r="K301" s="175"/>
      <c r="L301" s="173"/>
      <c r="M301" s="172"/>
      <c r="N301" s="171"/>
      <c r="O301" s="176"/>
      <c r="P301" s="375"/>
      <c r="Q301" s="177"/>
      <c r="R301" s="178"/>
      <c r="S301" s="179"/>
      <c r="T301" s="173"/>
      <c r="U301" s="219"/>
      <c r="V301" s="220">
        <f t="shared" ref="V301:V306" si="22">SUM(F301:T301)</f>
        <v>0</v>
      </c>
      <c r="W301" s="221">
        <f>V301*E301</f>
        <v>0</v>
      </c>
      <c r="X301" s="252"/>
      <c r="Y301" s="162"/>
    </row>
    <row r="302" spans="1:26" ht="18" x14ac:dyDescent="0.35">
      <c r="A302" s="267"/>
      <c r="B302" s="268"/>
      <c r="C302" s="273" t="s">
        <v>20</v>
      </c>
      <c r="D302" s="273">
        <v>1</v>
      </c>
      <c r="E302" s="302">
        <v>260</v>
      </c>
      <c r="F302" s="171"/>
      <c r="G302" s="172"/>
      <c r="H302" s="173"/>
      <c r="I302" s="174"/>
      <c r="J302" s="203"/>
      <c r="K302" s="175"/>
      <c r="L302" s="173"/>
      <c r="M302" s="172"/>
      <c r="N302" s="171"/>
      <c r="O302" s="176"/>
      <c r="P302" s="375"/>
      <c r="Q302" s="177"/>
      <c r="R302" s="178"/>
      <c r="S302" s="179"/>
      <c r="T302" s="173"/>
      <c r="U302" s="219"/>
      <c r="V302" s="220">
        <f t="shared" si="22"/>
        <v>0</v>
      </c>
      <c r="W302" s="221">
        <f t="shared" ref="W302:W306" si="23">V302*E302</f>
        <v>0</v>
      </c>
      <c r="X302" s="221"/>
    </row>
    <row r="303" spans="1:26" ht="18" x14ac:dyDescent="0.35">
      <c r="A303" s="269"/>
      <c r="B303" s="270"/>
      <c r="C303" s="274" t="s">
        <v>21</v>
      </c>
      <c r="D303" s="274">
        <v>1</v>
      </c>
      <c r="E303" s="302">
        <v>230</v>
      </c>
      <c r="F303" s="171"/>
      <c r="G303" s="172"/>
      <c r="H303" s="173"/>
      <c r="I303" s="174"/>
      <c r="J303" s="203"/>
      <c r="K303" s="175"/>
      <c r="L303" s="173"/>
      <c r="M303" s="172"/>
      <c r="N303" s="171"/>
      <c r="O303" s="176"/>
      <c r="P303" s="375"/>
      <c r="Q303" s="177"/>
      <c r="R303" s="178"/>
      <c r="S303" s="179"/>
      <c r="T303" s="173"/>
      <c r="U303" s="219"/>
      <c r="V303" s="220">
        <f t="shared" si="22"/>
        <v>0</v>
      </c>
      <c r="W303" s="221">
        <f t="shared" si="23"/>
        <v>0</v>
      </c>
      <c r="X303" s="221"/>
    </row>
    <row r="304" spans="1:26" ht="18.600000000000001" thickBot="1" x14ac:dyDescent="0.4">
      <c r="A304" s="10"/>
      <c r="B304" s="275"/>
      <c r="C304" s="274" t="s">
        <v>23</v>
      </c>
      <c r="D304" s="277">
        <v>1</v>
      </c>
      <c r="E304" s="302">
        <v>110</v>
      </c>
      <c r="F304" s="171"/>
      <c r="G304" s="172"/>
      <c r="H304" s="173"/>
      <c r="I304" s="174"/>
      <c r="J304" s="203"/>
      <c r="K304" s="175"/>
      <c r="L304" s="173"/>
      <c r="M304" s="172"/>
      <c r="N304" s="171"/>
      <c r="O304" s="176"/>
      <c r="P304" s="375"/>
      <c r="Q304" s="177"/>
      <c r="R304" s="178"/>
      <c r="S304" s="179"/>
      <c r="T304" s="173"/>
      <c r="U304" s="227"/>
      <c r="V304" s="220">
        <f t="shared" si="22"/>
        <v>0</v>
      </c>
      <c r="W304" s="221">
        <f t="shared" si="23"/>
        <v>0</v>
      </c>
      <c r="X304" s="221"/>
    </row>
    <row r="305" spans="1:26" ht="18" x14ac:dyDescent="0.35">
      <c r="A305" s="10"/>
      <c r="B305" s="275"/>
      <c r="C305" s="274" t="s">
        <v>25</v>
      </c>
      <c r="D305" s="277">
        <v>1</v>
      </c>
      <c r="E305" s="448">
        <v>190</v>
      </c>
      <c r="F305" s="171"/>
      <c r="G305" s="172"/>
      <c r="H305" s="173"/>
      <c r="I305" s="174"/>
      <c r="J305" s="203"/>
      <c r="K305" s="175"/>
      <c r="L305" s="173"/>
      <c r="M305" s="172"/>
      <c r="N305" s="171"/>
      <c r="O305" s="176"/>
      <c r="P305" s="375"/>
      <c r="Q305" s="177"/>
      <c r="R305" s="178"/>
      <c r="S305" s="179"/>
      <c r="T305" s="173"/>
      <c r="U305" s="227"/>
      <c r="V305" s="220">
        <f t="shared" si="22"/>
        <v>0</v>
      </c>
      <c r="W305" s="221">
        <f t="shared" si="23"/>
        <v>0</v>
      </c>
      <c r="X305" s="504" t="s">
        <v>30</v>
      </c>
      <c r="Y305" s="505"/>
    </row>
    <row r="306" spans="1:26" ht="18.600000000000001" thickBot="1" x14ac:dyDescent="0.4">
      <c r="A306" s="271"/>
      <c r="B306" s="272"/>
      <c r="C306" s="276" t="s">
        <v>86</v>
      </c>
      <c r="D306" s="276">
        <v>1</v>
      </c>
      <c r="E306" s="303">
        <v>95</v>
      </c>
      <c r="F306" s="180"/>
      <c r="G306" s="181"/>
      <c r="H306" s="182"/>
      <c r="I306" s="183"/>
      <c r="J306" s="204"/>
      <c r="K306" s="184"/>
      <c r="L306" s="182"/>
      <c r="M306" s="181"/>
      <c r="N306" s="180"/>
      <c r="O306" s="185"/>
      <c r="P306" s="186"/>
      <c r="Q306" s="187"/>
      <c r="R306" s="188"/>
      <c r="S306" s="189"/>
      <c r="T306" s="182"/>
      <c r="U306" s="222"/>
      <c r="V306" s="223">
        <f t="shared" si="22"/>
        <v>0</v>
      </c>
      <c r="W306" s="226">
        <f t="shared" si="23"/>
        <v>0</v>
      </c>
      <c r="X306" s="126" t="s">
        <v>31</v>
      </c>
      <c r="Y306" s="127" t="s">
        <v>32</v>
      </c>
    </row>
    <row r="307" spans="1:26" ht="27.6" x14ac:dyDescent="0.35">
      <c r="A307" s="267"/>
      <c r="B307" s="268"/>
      <c r="C307" s="278" t="s">
        <v>201</v>
      </c>
      <c r="D307" s="415">
        <v>6</v>
      </c>
      <c r="E307" s="419">
        <f>SUM(E308:E313)</f>
        <v>1225</v>
      </c>
      <c r="F307" s="128"/>
      <c r="G307" s="129"/>
      <c r="H307" s="130"/>
      <c r="I307" s="131"/>
      <c r="J307" s="200"/>
      <c r="K307" s="132"/>
      <c r="L307" s="130"/>
      <c r="M307" s="129"/>
      <c r="N307" s="128"/>
      <c r="O307" s="133"/>
      <c r="P307" s="376"/>
      <c r="Q307" s="134"/>
      <c r="R307" s="135"/>
      <c r="S307" s="136"/>
      <c r="T307" s="130"/>
      <c r="U307" s="218">
        <f>SUM(F307:T307)</f>
        <v>0</v>
      </c>
      <c r="V307" s="218">
        <f>U307*D307</f>
        <v>0</v>
      </c>
      <c r="W307" s="225">
        <f>U307*E307</f>
        <v>0</v>
      </c>
      <c r="X307" s="144"/>
      <c r="Y307" s="285"/>
    </row>
    <row r="308" spans="1:26" ht="18" x14ac:dyDescent="0.35">
      <c r="A308" s="267"/>
      <c r="B308" s="268"/>
      <c r="C308" s="273" t="s">
        <v>19</v>
      </c>
      <c r="D308" s="273">
        <v>1</v>
      </c>
      <c r="E308" s="302">
        <v>120</v>
      </c>
      <c r="F308" s="171"/>
      <c r="G308" s="172"/>
      <c r="H308" s="173"/>
      <c r="I308" s="174"/>
      <c r="J308" s="203"/>
      <c r="K308" s="175"/>
      <c r="L308" s="173"/>
      <c r="M308" s="172"/>
      <c r="N308" s="171"/>
      <c r="O308" s="176"/>
      <c r="P308" s="375"/>
      <c r="Q308" s="177"/>
      <c r="R308" s="178"/>
      <c r="S308" s="179"/>
      <c r="T308" s="173"/>
      <c r="U308" s="219"/>
      <c r="V308" s="220">
        <f t="shared" ref="V308:V313" si="24">SUM(F308:T308)</f>
        <v>0</v>
      </c>
      <c r="W308" s="221">
        <f>V308*E308</f>
        <v>0</v>
      </c>
      <c r="X308" s="144"/>
      <c r="Y308" s="285"/>
    </row>
    <row r="309" spans="1:26" ht="18" x14ac:dyDescent="0.35">
      <c r="A309" s="267"/>
      <c r="B309" s="268"/>
      <c r="C309" s="273" t="s">
        <v>20</v>
      </c>
      <c r="D309" s="273">
        <v>1</v>
      </c>
      <c r="E309" s="302">
        <v>320</v>
      </c>
      <c r="F309" s="171"/>
      <c r="G309" s="172"/>
      <c r="H309" s="173"/>
      <c r="I309" s="174"/>
      <c r="J309" s="203"/>
      <c r="K309" s="175"/>
      <c r="L309" s="173"/>
      <c r="M309" s="172"/>
      <c r="N309" s="171"/>
      <c r="O309" s="176"/>
      <c r="P309" s="375"/>
      <c r="Q309" s="177"/>
      <c r="R309" s="178"/>
      <c r="S309" s="179"/>
      <c r="T309" s="173"/>
      <c r="U309" s="219"/>
      <c r="V309" s="220">
        <f t="shared" si="24"/>
        <v>0</v>
      </c>
      <c r="W309" s="221">
        <f t="shared" ref="W309:W313" si="25">V309*E309</f>
        <v>0</v>
      </c>
      <c r="X309" s="144"/>
      <c r="Y309" s="285"/>
    </row>
    <row r="310" spans="1:26" ht="18" x14ac:dyDescent="0.35">
      <c r="A310" s="269"/>
      <c r="B310" s="270"/>
      <c r="C310" s="274" t="s">
        <v>21</v>
      </c>
      <c r="D310" s="274">
        <v>1</v>
      </c>
      <c r="E310" s="302">
        <v>285</v>
      </c>
      <c r="F310" s="171"/>
      <c r="G310" s="172"/>
      <c r="H310" s="173"/>
      <c r="I310" s="174"/>
      <c r="J310" s="203"/>
      <c r="K310" s="175"/>
      <c r="L310" s="173"/>
      <c r="M310" s="172"/>
      <c r="N310" s="171"/>
      <c r="O310" s="176"/>
      <c r="P310" s="375"/>
      <c r="Q310" s="177"/>
      <c r="R310" s="178"/>
      <c r="S310" s="179"/>
      <c r="T310" s="173"/>
      <c r="U310" s="219"/>
      <c r="V310" s="220">
        <f t="shared" si="24"/>
        <v>0</v>
      </c>
      <c r="W310" s="221">
        <f t="shared" si="25"/>
        <v>0</v>
      </c>
      <c r="X310" s="386"/>
      <c r="Y310" s="287"/>
    </row>
    <row r="311" spans="1:26" ht="18" x14ac:dyDescent="0.35">
      <c r="A311" s="10"/>
      <c r="B311" s="275"/>
      <c r="C311" s="274" t="s">
        <v>23</v>
      </c>
      <c r="D311" s="277">
        <v>1</v>
      </c>
      <c r="E311" s="302">
        <v>140</v>
      </c>
      <c r="F311" s="171"/>
      <c r="G311" s="172"/>
      <c r="H311" s="173"/>
      <c r="I311" s="174"/>
      <c r="J311" s="203"/>
      <c r="K311" s="175"/>
      <c r="L311" s="173"/>
      <c r="M311" s="172"/>
      <c r="N311" s="171"/>
      <c r="O311" s="176"/>
      <c r="P311" s="375"/>
      <c r="Q311" s="177"/>
      <c r="R311" s="178"/>
      <c r="S311" s="179"/>
      <c r="T311" s="173"/>
      <c r="U311" s="227"/>
      <c r="V311" s="220">
        <f t="shared" si="24"/>
        <v>0</v>
      </c>
      <c r="W311" s="221">
        <f t="shared" si="25"/>
        <v>0</v>
      </c>
      <c r="X311" s="144"/>
      <c r="Y311" s="285"/>
    </row>
    <row r="312" spans="1:26" ht="18" x14ac:dyDescent="0.35">
      <c r="A312" s="10"/>
      <c r="B312" s="275"/>
      <c r="C312" s="274" t="s">
        <v>25</v>
      </c>
      <c r="D312" s="277">
        <v>1</v>
      </c>
      <c r="E312" s="448">
        <v>240</v>
      </c>
      <c r="F312" s="171"/>
      <c r="G312" s="172"/>
      <c r="H312" s="173"/>
      <c r="I312" s="174"/>
      <c r="J312" s="203"/>
      <c r="K312" s="175"/>
      <c r="L312" s="173"/>
      <c r="M312" s="172"/>
      <c r="N312" s="171"/>
      <c r="O312" s="176"/>
      <c r="P312" s="375"/>
      <c r="Q312" s="177"/>
      <c r="R312" s="178"/>
      <c r="S312" s="179"/>
      <c r="T312" s="173"/>
      <c r="U312" s="227"/>
      <c r="V312" s="220">
        <f t="shared" si="24"/>
        <v>0</v>
      </c>
      <c r="W312" s="221">
        <f t="shared" si="25"/>
        <v>0</v>
      </c>
      <c r="X312" s="133"/>
      <c r="Y312" s="289"/>
    </row>
    <row r="313" spans="1:26" ht="18.600000000000001" thickBot="1" x14ac:dyDescent="0.4">
      <c r="A313" s="271"/>
      <c r="B313" s="272"/>
      <c r="C313" s="276" t="s">
        <v>86</v>
      </c>
      <c r="D313" s="276">
        <v>1</v>
      </c>
      <c r="E313" s="303">
        <v>120</v>
      </c>
      <c r="F313" s="180"/>
      <c r="G313" s="181"/>
      <c r="H313" s="182"/>
      <c r="I313" s="183"/>
      <c r="J313" s="204"/>
      <c r="K313" s="184"/>
      <c r="L313" s="182"/>
      <c r="M313" s="181"/>
      <c r="N313" s="180"/>
      <c r="O313" s="185"/>
      <c r="P313" s="186"/>
      <c r="Q313" s="187"/>
      <c r="R313" s="188"/>
      <c r="S313" s="189"/>
      <c r="T313" s="182"/>
      <c r="U313" s="222"/>
      <c r="V313" s="223">
        <f t="shared" si="24"/>
        <v>0</v>
      </c>
      <c r="W313" s="226">
        <f t="shared" si="25"/>
        <v>0</v>
      </c>
      <c r="X313" s="290"/>
      <c r="Y313" s="291"/>
      <c r="Z313" s="125"/>
    </row>
    <row r="314" spans="1:26" ht="24" thickBot="1" x14ac:dyDescent="0.5">
      <c r="A314" s="536" t="s">
        <v>211</v>
      </c>
      <c r="B314" s="537"/>
      <c r="C314" s="537"/>
      <c r="D314" s="537"/>
      <c r="E314" s="537"/>
      <c r="F314" s="538"/>
      <c r="G314" s="538"/>
      <c r="H314" s="538"/>
      <c r="I314" s="538"/>
      <c r="J314" s="538"/>
      <c r="K314" s="538"/>
      <c r="L314" s="538"/>
      <c r="M314" s="538"/>
      <c r="N314" s="538"/>
      <c r="O314" s="538"/>
      <c r="P314" s="538"/>
      <c r="Q314" s="538"/>
      <c r="R314" s="538"/>
      <c r="S314" s="538"/>
      <c r="T314" s="538"/>
      <c r="U314" s="538"/>
      <c r="V314" s="538"/>
      <c r="W314" s="539"/>
      <c r="X314" s="126" t="s">
        <v>31</v>
      </c>
      <c r="Y314" s="127" t="s">
        <v>32</v>
      </c>
      <c r="Z314" s="125"/>
    </row>
    <row r="315" spans="1:26" ht="13.5" customHeight="1" x14ac:dyDescent="0.35">
      <c r="A315" s="267"/>
      <c r="B315" s="268"/>
      <c r="C315" s="460" t="s">
        <v>202</v>
      </c>
      <c r="D315" s="506">
        <v>5</v>
      </c>
      <c r="E315" s="508">
        <f>SUM(E317:E321)</f>
        <v>1260</v>
      </c>
      <c r="F315" s="510"/>
      <c r="G315" s="512"/>
      <c r="H315" s="514"/>
      <c r="I315" s="516"/>
      <c r="J315" s="518"/>
      <c r="K315" s="520"/>
      <c r="L315" s="514"/>
      <c r="M315" s="512"/>
      <c r="N315" s="522"/>
      <c r="O315" s="524"/>
      <c r="P315" s="526"/>
      <c r="Q315" s="528"/>
      <c r="R315" s="530"/>
      <c r="S315" s="532"/>
      <c r="T315" s="514"/>
      <c r="U315" s="534">
        <f>SUM(F315:T316)</f>
        <v>0</v>
      </c>
      <c r="V315" s="498">
        <f>U315*D315</f>
        <v>0</v>
      </c>
      <c r="W315" s="496">
        <f>U315*E315</f>
        <v>0</v>
      </c>
      <c r="X315" s="500"/>
      <c r="Y315" s="502"/>
      <c r="Z315" s="125"/>
    </row>
    <row r="316" spans="1:26" ht="12.9" customHeight="1" x14ac:dyDescent="0.35">
      <c r="A316" s="267"/>
      <c r="B316" s="268"/>
      <c r="C316" s="344" t="s">
        <v>203</v>
      </c>
      <c r="D316" s="507"/>
      <c r="E316" s="509"/>
      <c r="F316" s="511"/>
      <c r="G316" s="513"/>
      <c r="H316" s="515"/>
      <c r="I316" s="517"/>
      <c r="J316" s="519"/>
      <c r="K316" s="521"/>
      <c r="L316" s="515"/>
      <c r="M316" s="513"/>
      <c r="N316" s="523"/>
      <c r="O316" s="525"/>
      <c r="P316" s="527"/>
      <c r="Q316" s="529"/>
      <c r="R316" s="531"/>
      <c r="S316" s="533"/>
      <c r="T316" s="515"/>
      <c r="U316" s="535"/>
      <c r="V316" s="499"/>
      <c r="W316" s="497"/>
      <c r="X316" s="501"/>
      <c r="Y316" s="503"/>
    </row>
    <row r="317" spans="1:26" ht="18.75" customHeight="1" x14ac:dyDescent="0.35">
      <c r="A317" s="267"/>
      <c r="B317" s="268"/>
      <c r="C317" s="273" t="s">
        <v>19</v>
      </c>
      <c r="D317" s="273">
        <v>1</v>
      </c>
      <c r="E317" s="302">
        <v>270</v>
      </c>
      <c r="F317" s="171"/>
      <c r="G317" s="172"/>
      <c r="H317" s="173"/>
      <c r="I317" s="174"/>
      <c r="J317" s="203"/>
      <c r="K317" s="175"/>
      <c r="L317" s="173"/>
      <c r="M317" s="172"/>
      <c r="N317" s="171"/>
      <c r="O317" s="176"/>
      <c r="P317" s="375"/>
      <c r="Q317" s="177"/>
      <c r="R317" s="178"/>
      <c r="S317" s="179"/>
      <c r="T317" s="173"/>
      <c r="U317" s="219"/>
      <c r="V317" s="220">
        <f>SUM(F317:T317)</f>
        <v>0</v>
      </c>
      <c r="W317" s="221">
        <f>V317*E317</f>
        <v>0</v>
      </c>
      <c r="X317" s="144"/>
      <c r="Y317" s="285"/>
    </row>
    <row r="318" spans="1:26" ht="18.75" customHeight="1" x14ac:dyDescent="0.35">
      <c r="A318" s="267"/>
      <c r="B318" s="268"/>
      <c r="C318" s="273" t="s">
        <v>20</v>
      </c>
      <c r="D318" s="273">
        <v>1</v>
      </c>
      <c r="E318" s="302">
        <v>270</v>
      </c>
      <c r="F318" s="171"/>
      <c r="G318" s="172"/>
      <c r="H318" s="173"/>
      <c r="I318" s="174"/>
      <c r="J318" s="203"/>
      <c r="K318" s="175"/>
      <c r="L318" s="173"/>
      <c r="M318" s="172"/>
      <c r="N318" s="171"/>
      <c r="O318" s="176"/>
      <c r="P318" s="375"/>
      <c r="Q318" s="177"/>
      <c r="R318" s="178"/>
      <c r="S318" s="179"/>
      <c r="T318" s="173"/>
      <c r="U318" s="219"/>
      <c r="V318" s="220">
        <f t="shared" ref="V318:V320" si="26">SUM(F318:T318)</f>
        <v>0</v>
      </c>
      <c r="W318" s="221">
        <f t="shared" ref="W318:W321" si="27">V318*E318</f>
        <v>0</v>
      </c>
      <c r="X318" s="144"/>
      <c r="Y318" s="285"/>
    </row>
    <row r="319" spans="1:26" ht="18.75" customHeight="1" x14ac:dyDescent="0.35">
      <c r="A319" s="269"/>
      <c r="B319" s="270"/>
      <c r="C319" s="274" t="s">
        <v>21</v>
      </c>
      <c r="D319" s="274">
        <v>1</v>
      </c>
      <c r="E319" s="302">
        <v>240</v>
      </c>
      <c r="F319" s="171"/>
      <c r="G319" s="172"/>
      <c r="H319" s="173"/>
      <c r="I319" s="174"/>
      <c r="J319" s="203"/>
      <c r="K319" s="175"/>
      <c r="L319" s="173"/>
      <c r="M319" s="172"/>
      <c r="N319" s="171"/>
      <c r="O319" s="176"/>
      <c r="P319" s="375"/>
      <c r="Q319" s="177"/>
      <c r="R319" s="178"/>
      <c r="S319" s="179"/>
      <c r="T319" s="173"/>
      <c r="U319" s="219"/>
      <c r="V319" s="220">
        <f t="shared" si="26"/>
        <v>0</v>
      </c>
      <c r="W319" s="221">
        <f t="shared" si="27"/>
        <v>0</v>
      </c>
      <c r="X319" s="386"/>
      <c r="Y319" s="287"/>
    </row>
    <row r="320" spans="1:26" ht="18.75" customHeight="1" x14ac:dyDescent="0.35">
      <c r="A320" s="10"/>
      <c r="B320" s="275"/>
      <c r="C320" s="274" t="s">
        <v>23</v>
      </c>
      <c r="D320" s="277">
        <v>1</v>
      </c>
      <c r="E320" s="302">
        <v>240</v>
      </c>
      <c r="F320" s="171"/>
      <c r="G320" s="172"/>
      <c r="H320" s="173"/>
      <c r="I320" s="174"/>
      <c r="J320" s="203"/>
      <c r="K320" s="175"/>
      <c r="L320" s="173"/>
      <c r="M320" s="172"/>
      <c r="N320" s="171"/>
      <c r="O320" s="176"/>
      <c r="P320" s="375"/>
      <c r="Q320" s="177"/>
      <c r="R320" s="178"/>
      <c r="S320" s="179"/>
      <c r="T320" s="173"/>
      <c r="U320" s="227"/>
      <c r="V320" s="220">
        <f t="shared" si="26"/>
        <v>0</v>
      </c>
      <c r="W320" s="221">
        <f t="shared" si="27"/>
        <v>0</v>
      </c>
      <c r="X320" s="144"/>
      <c r="Y320" s="285"/>
    </row>
    <row r="321" spans="1:25" ht="18.75" customHeight="1" thickBot="1" x14ac:dyDescent="0.4">
      <c r="A321" s="271"/>
      <c r="B321" s="272"/>
      <c r="C321" s="276" t="s">
        <v>25</v>
      </c>
      <c r="D321" s="276">
        <v>1</v>
      </c>
      <c r="E321" s="303">
        <v>240</v>
      </c>
      <c r="F321" s="180"/>
      <c r="G321" s="181"/>
      <c r="H321" s="182"/>
      <c r="I321" s="183"/>
      <c r="J321" s="204"/>
      <c r="K321" s="184"/>
      <c r="L321" s="182"/>
      <c r="M321" s="181"/>
      <c r="N321" s="180"/>
      <c r="O321" s="185"/>
      <c r="P321" s="186"/>
      <c r="Q321" s="187"/>
      <c r="R321" s="188"/>
      <c r="S321" s="189"/>
      <c r="T321" s="182"/>
      <c r="U321" s="255"/>
      <c r="V321" s="223">
        <f>SUM(F321:T321)</f>
        <v>0</v>
      </c>
      <c r="W321" s="226">
        <f t="shared" si="27"/>
        <v>0</v>
      </c>
      <c r="X321" s="156"/>
      <c r="Y321" s="288"/>
    </row>
    <row r="322" spans="1:25" ht="13.5" customHeight="1" x14ac:dyDescent="0.4">
      <c r="A322" s="345"/>
      <c r="B322" s="346"/>
      <c r="C322" s="461" t="s">
        <v>202</v>
      </c>
      <c r="D322" s="506">
        <v>5</v>
      </c>
      <c r="E322" s="508">
        <f>SUM(E324:E328)</f>
        <v>1030</v>
      </c>
      <c r="F322" s="510"/>
      <c r="G322" s="512"/>
      <c r="H322" s="514"/>
      <c r="I322" s="516"/>
      <c r="J322" s="518"/>
      <c r="K322" s="520"/>
      <c r="L322" s="514"/>
      <c r="M322" s="512"/>
      <c r="N322" s="522"/>
      <c r="O322" s="524"/>
      <c r="P322" s="526"/>
      <c r="Q322" s="528"/>
      <c r="R322" s="530"/>
      <c r="S322" s="532"/>
      <c r="T322" s="514"/>
      <c r="U322" s="534">
        <f>SUM(F322:T323)</f>
        <v>0</v>
      </c>
      <c r="V322" s="498">
        <f>U322*D322</f>
        <v>0</v>
      </c>
      <c r="W322" s="496">
        <f>U322*E322</f>
        <v>0</v>
      </c>
    </row>
    <row r="323" spans="1:25" ht="13.5" customHeight="1" x14ac:dyDescent="0.35">
      <c r="A323" s="267"/>
      <c r="B323" s="268"/>
      <c r="C323" s="278" t="s">
        <v>204</v>
      </c>
      <c r="D323" s="507"/>
      <c r="E323" s="509"/>
      <c r="F323" s="511"/>
      <c r="G323" s="513"/>
      <c r="H323" s="515"/>
      <c r="I323" s="517"/>
      <c r="J323" s="519"/>
      <c r="K323" s="521"/>
      <c r="L323" s="515"/>
      <c r="M323" s="513"/>
      <c r="N323" s="523"/>
      <c r="O323" s="525"/>
      <c r="P323" s="527"/>
      <c r="Q323" s="529"/>
      <c r="R323" s="531"/>
      <c r="S323" s="533"/>
      <c r="T323" s="515"/>
      <c r="U323" s="535"/>
      <c r="V323" s="499"/>
      <c r="W323" s="497"/>
    </row>
    <row r="324" spans="1:25" ht="18.75" customHeight="1" x14ac:dyDescent="0.35">
      <c r="A324" s="267"/>
      <c r="B324" s="268"/>
      <c r="C324" s="273" t="s">
        <v>19</v>
      </c>
      <c r="D324" s="273">
        <v>1</v>
      </c>
      <c r="E324" s="302">
        <v>230</v>
      </c>
      <c r="F324" s="171"/>
      <c r="G324" s="172"/>
      <c r="H324" s="173"/>
      <c r="I324" s="174"/>
      <c r="J324" s="203"/>
      <c r="K324" s="175"/>
      <c r="L324" s="173"/>
      <c r="M324" s="172"/>
      <c r="N324" s="171"/>
      <c r="O324" s="176"/>
      <c r="P324" s="375"/>
      <c r="Q324" s="177"/>
      <c r="R324" s="178"/>
      <c r="S324" s="179"/>
      <c r="T324" s="173"/>
      <c r="U324" s="219"/>
      <c r="V324" s="220">
        <f>SUM(F324:T324)</f>
        <v>0</v>
      </c>
      <c r="W324" s="221">
        <f>V324*E324</f>
        <v>0</v>
      </c>
    </row>
    <row r="325" spans="1:25" ht="18.75" customHeight="1" x14ac:dyDescent="0.35">
      <c r="A325" s="267"/>
      <c r="B325" s="268"/>
      <c r="C325" s="273" t="s">
        <v>20</v>
      </c>
      <c r="D325" s="273">
        <v>1</v>
      </c>
      <c r="E325" s="302">
        <v>230</v>
      </c>
      <c r="F325" s="171"/>
      <c r="G325" s="172"/>
      <c r="H325" s="173"/>
      <c r="I325" s="174"/>
      <c r="J325" s="203"/>
      <c r="K325" s="175"/>
      <c r="L325" s="173"/>
      <c r="M325" s="172"/>
      <c r="N325" s="171"/>
      <c r="O325" s="176"/>
      <c r="P325" s="375"/>
      <c r="Q325" s="177"/>
      <c r="R325" s="178"/>
      <c r="S325" s="179"/>
      <c r="T325" s="173"/>
      <c r="U325" s="219"/>
      <c r="V325" s="220">
        <f t="shared" ref="V325:V327" si="28">SUM(F325:T325)</f>
        <v>0</v>
      </c>
      <c r="W325" s="221">
        <f t="shared" ref="W325:W328" si="29">V325*E325</f>
        <v>0</v>
      </c>
    </row>
    <row r="326" spans="1:25" ht="18.75" customHeight="1" thickBot="1" x14ac:dyDescent="0.4">
      <c r="A326" s="269"/>
      <c r="B326" s="270"/>
      <c r="C326" s="274" t="s">
        <v>21</v>
      </c>
      <c r="D326" s="274">
        <v>1</v>
      </c>
      <c r="E326" s="302">
        <v>190</v>
      </c>
      <c r="F326" s="171"/>
      <c r="G326" s="172"/>
      <c r="H326" s="173"/>
      <c r="I326" s="174"/>
      <c r="J326" s="203"/>
      <c r="K326" s="175"/>
      <c r="L326" s="173"/>
      <c r="M326" s="172"/>
      <c r="N326" s="171"/>
      <c r="O326" s="176"/>
      <c r="P326" s="375"/>
      <c r="Q326" s="177"/>
      <c r="R326" s="178"/>
      <c r="S326" s="179"/>
      <c r="T326" s="173"/>
      <c r="U326" s="219"/>
      <c r="V326" s="220">
        <f t="shared" si="28"/>
        <v>0</v>
      </c>
      <c r="W326" s="221">
        <f t="shared" si="29"/>
        <v>0</v>
      </c>
    </row>
    <row r="327" spans="1:25" ht="18.75" customHeight="1" x14ac:dyDescent="0.35">
      <c r="A327" s="10"/>
      <c r="B327" s="275"/>
      <c r="C327" s="274" t="s">
        <v>23</v>
      </c>
      <c r="D327" s="277">
        <v>1</v>
      </c>
      <c r="E327" s="302">
        <v>190</v>
      </c>
      <c r="F327" s="171"/>
      <c r="G327" s="172"/>
      <c r="H327" s="173"/>
      <c r="I327" s="174"/>
      <c r="J327" s="203"/>
      <c r="K327" s="175"/>
      <c r="L327" s="173"/>
      <c r="M327" s="172"/>
      <c r="N327" s="171"/>
      <c r="O327" s="176"/>
      <c r="P327" s="375"/>
      <c r="Q327" s="177"/>
      <c r="R327" s="178"/>
      <c r="S327" s="179"/>
      <c r="T327" s="173"/>
      <c r="U327" s="227"/>
      <c r="V327" s="220">
        <f t="shared" si="28"/>
        <v>0</v>
      </c>
      <c r="W327" s="221">
        <f t="shared" si="29"/>
        <v>0</v>
      </c>
      <c r="X327" s="504" t="s">
        <v>30</v>
      </c>
      <c r="Y327" s="505"/>
    </row>
    <row r="328" spans="1:25" ht="18.75" customHeight="1" thickBot="1" x14ac:dyDescent="0.4">
      <c r="A328" s="271"/>
      <c r="B328" s="272"/>
      <c r="C328" s="276" t="s">
        <v>25</v>
      </c>
      <c r="D328" s="276">
        <v>1</v>
      </c>
      <c r="E328" s="303">
        <v>190</v>
      </c>
      <c r="F328" s="180"/>
      <c r="G328" s="181"/>
      <c r="H328" s="182"/>
      <c r="I328" s="183"/>
      <c r="J328" s="204"/>
      <c r="K328" s="184"/>
      <c r="L328" s="182"/>
      <c r="M328" s="181"/>
      <c r="N328" s="180"/>
      <c r="O328" s="185"/>
      <c r="P328" s="186"/>
      <c r="Q328" s="187"/>
      <c r="R328" s="188"/>
      <c r="S328" s="189"/>
      <c r="T328" s="182"/>
      <c r="U328" s="255"/>
      <c r="V328" s="223">
        <f>SUM(F328:T328)</f>
        <v>0</v>
      </c>
      <c r="W328" s="226">
        <f t="shared" si="29"/>
        <v>0</v>
      </c>
      <c r="X328" s="126" t="s">
        <v>31</v>
      </c>
      <c r="Y328" s="127" t="s">
        <v>32</v>
      </c>
    </row>
    <row r="329" spans="1:25" ht="14.1" customHeight="1" x14ac:dyDescent="0.4">
      <c r="A329" s="345"/>
      <c r="B329" s="346"/>
      <c r="C329" s="462" t="s">
        <v>205</v>
      </c>
      <c r="D329" s="506">
        <v>6</v>
      </c>
      <c r="E329" s="508">
        <f>SUM(E331:E336)</f>
        <v>1810</v>
      </c>
      <c r="F329" s="510"/>
      <c r="G329" s="512"/>
      <c r="H329" s="514"/>
      <c r="I329" s="516"/>
      <c r="J329" s="518"/>
      <c r="K329" s="520"/>
      <c r="L329" s="514"/>
      <c r="M329" s="512"/>
      <c r="N329" s="522"/>
      <c r="O329" s="524"/>
      <c r="P329" s="526"/>
      <c r="Q329" s="528"/>
      <c r="R329" s="530"/>
      <c r="S329" s="532"/>
      <c r="T329" s="514"/>
      <c r="U329" s="534">
        <f>SUM(F329:T330)</f>
        <v>0</v>
      </c>
      <c r="V329" s="498">
        <f>U329*D329</f>
        <v>0</v>
      </c>
      <c r="W329" s="496">
        <f>U329*E329</f>
        <v>0</v>
      </c>
      <c r="X329" s="500"/>
      <c r="Y329" s="502"/>
    </row>
    <row r="330" spans="1:25" ht="14.1" customHeight="1" x14ac:dyDescent="0.35">
      <c r="A330" s="267"/>
      <c r="B330" s="268"/>
      <c r="C330" s="344" t="s">
        <v>206</v>
      </c>
      <c r="D330" s="507"/>
      <c r="E330" s="509"/>
      <c r="F330" s="511"/>
      <c r="G330" s="513"/>
      <c r="H330" s="515"/>
      <c r="I330" s="517"/>
      <c r="J330" s="519"/>
      <c r="K330" s="521"/>
      <c r="L330" s="515"/>
      <c r="M330" s="513"/>
      <c r="N330" s="523"/>
      <c r="O330" s="525"/>
      <c r="P330" s="527"/>
      <c r="Q330" s="529"/>
      <c r="R330" s="531"/>
      <c r="S330" s="533"/>
      <c r="T330" s="515"/>
      <c r="U330" s="535"/>
      <c r="V330" s="499"/>
      <c r="W330" s="497"/>
      <c r="X330" s="501"/>
      <c r="Y330" s="503"/>
    </row>
    <row r="331" spans="1:25" ht="18.75" customHeight="1" x14ac:dyDescent="0.35">
      <c r="A331" s="267"/>
      <c r="B331" s="268"/>
      <c r="C331" s="273" t="s">
        <v>19</v>
      </c>
      <c r="D331" s="273">
        <v>1</v>
      </c>
      <c r="E331" s="302">
        <v>330</v>
      </c>
      <c r="F331" s="171"/>
      <c r="G331" s="172"/>
      <c r="H331" s="173"/>
      <c r="I331" s="174"/>
      <c r="J331" s="203"/>
      <c r="K331" s="175"/>
      <c r="L331" s="173"/>
      <c r="M331" s="172"/>
      <c r="N331" s="171"/>
      <c r="O331" s="176"/>
      <c r="P331" s="375"/>
      <c r="Q331" s="177"/>
      <c r="R331" s="178"/>
      <c r="S331" s="179"/>
      <c r="T331" s="173"/>
      <c r="U331" s="219"/>
      <c r="V331" s="220">
        <f>SUM(F331:T331)</f>
        <v>0</v>
      </c>
      <c r="W331" s="221">
        <f>V331*E331</f>
        <v>0</v>
      </c>
      <c r="X331" s="144"/>
      <c r="Y331" s="285"/>
    </row>
    <row r="332" spans="1:25" ht="18.75" customHeight="1" x14ac:dyDescent="0.35">
      <c r="A332" s="267"/>
      <c r="B332" s="268"/>
      <c r="C332" s="273" t="s">
        <v>20</v>
      </c>
      <c r="D332" s="273">
        <v>1</v>
      </c>
      <c r="E332" s="302">
        <v>340</v>
      </c>
      <c r="F332" s="171"/>
      <c r="G332" s="172"/>
      <c r="H332" s="173"/>
      <c r="I332" s="174"/>
      <c r="J332" s="203"/>
      <c r="K332" s="175"/>
      <c r="L332" s="173"/>
      <c r="M332" s="172"/>
      <c r="N332" s="171"/>
      <c r="O332" s="176"/>
      <c r="P332" s="375"/>
      <c r="Q332" s="177"/>
      <c r="R332" s="178"/>
      <c r="S332" s="179"/>
      <c r="T332" s="173"/>
      <c r="U332" s="219"/>
      <c r="V332" s="220">
        <f t="shared" ref="V332:V334" si="30">SUM(F332:T332)</f>
        <v>0</v>
      </c>
      <c r="W332" s="221">
        <f t="shared" ref="W332:W336" si="31">V332*E332</f>
        <v>0</v>
      </c>
      <c r="X332" s="144"/>
      <c r="Y332" s="285"/>
    </row>
    <row r="333" spans="1:25" ht="18.75" customHeight="1" x14ac:dyDescent="0.35">
      <c r="A333" s="269"/>
      <c r="B333" s="270"/>
      <c r="C333" s="274" t="s">
        <v>21</v>
      </c>
      <c r="D333" s="274">
        <v>1</v>
      </c>
      <c r="E333" s="302">
        <v>260</v>
      </c>
      <c r="F333" s="171"/>
      <c r="G333" s="172"/>
      <c r="H333" s="173"/>
      <c r="I333" s="174"/>
      <c r="J333" s="203"/>
      <c r="K333" s="175"/>
      <c r="L333" s="173"/>
      <c r="M333" s="172"/>
      <c r="N333" s="171"/>
      <c r="O333" s="176"/>
      <c r="P333" s="375"/>
      <c r="Q333" s="177"/>
      <c r="R333" s="178"/>
      <c r="S333" s="179"/>
      <c r="T333" s="173"/>
      <c r="U333" s="219"/>
      <c r="V333" s="220">
        <f t="shared" si="30"/>
        <v>0</v>
      </c>
      <c r="W333" s="221">
        <f t="shared" si="31"/>
        <v>0</v>
      </c>
      <c r="X333" s="386"/>
      <c r="Y333" s="287"/>
    </row>
    <row r="334" spans="1:25" ht="18.75" customHeight="1" x14ac:dyDescent="0.35">
      <c r="A334" s="10"/>
      <c r="B334" s="275"/>
      <c r="C334" s="274" t="s">
        <v>23</v>
      </c>
      <c r="D334" s="277">
        <v>1</v>
      </c>
      <c r="E334" s="302">
        <v>330</v>
      </c>
      <c r="F334" s="171"/>
      <c r="G334" s="172"/>
      <c r="H334" s="173"/>
      <c r="I334" s="174"/>
      <c r="J334" s="203"/>
      <c r="K334" s="175"/>
      <c r="L334" s="173"/>
      <c r="M334" s="172"/>
      <c r="N334" s="171"/>
      <c r="O334" s="176"/>
      <c r="P334" s="375"/>
      <c r="Q334" s="177"/>
      <c r="R334" s="178"/>
      <c r="S334" s="179"/>
      <c r="T334" s="173"/>
      <c r="U334" s="227"/>
      <c r="V334" s="220">
        <f t="shared" si="30"/>
        <v>0</v>
      </c>
      <c r="W334" s="221">
        <f t="shared" si="31"/>
        <v>0</v>
      </c>
      <c r="X334" s="144"/>
      <c r="Y334" s="285"/>
    </row>
    <row r="335" spans="1:25" ht="18.75" customHeight="1" x14ac:dyDescent="0.35">
      <c r="A335" s="10"/>
      <c r="B335" s="275"/>
      <c r="C335" s="274" t="s">
        <v>25</v>
      </c>
      <c r="D335" s="277">
        <v>1</v>
      </c>
      <c r="E335" s="302">
        <v>280</v>
      </c>
      <c r="F335" s="171"/>
      <c r="G335" s="172"/>
      <c r="H335" s="173"/>
      <c r="I335" s="174"/>
      <c r="J335" s="203"/>
      <c r="K335" s="175"/>
      <c r="L335" s="173"/>
      <c r="M335" s="172"/>
      <c r="N335" s="171"/>
      <c r="O335" s="176"/>
      <c r="P335" s="375"/>
      <c r="Q335" s="177"/>
      <c r="R335" s="178"/>
      <c r="S335" s="179"/>
      <c r="T335" s="173"/>
      <c r="U335" s="227"/>
      <c r="V335" s="220">
        <f t="shared" ref="V335" si="32">SUM(F335:T335)</f>
        <v>0</v>
      </c>
      <c r="W335" s="221">
        <f t="shared" ref="W335" si="33">V335*E335</f>
        <v>0</v>
      </c>
      <c r="X335" s="144"/>
      <c r="Y335" s="285"/>
    </row>
    <row r="336" spans="1:25" ht="18.75" customHeight="1" thickBot="1" x14ac:dyDescent="0.4">
      <c r="A336" s="271"/>
      <c r="B336" s="272"/>
      <c r="C336" s="276" t="s">
        <v>86</v>
      </c>
      <c r="D336" s="276">
        <v>1</v>
      </c>
      <c r="E336" s="303">
        <v>270</v>
      </c>
      <c r="F336" s="180"/>
      <c r="G336" s="181"/>
      <c r="H336" s="182"/>
      <c r="I336" s="183"/>
      <c r="J336" s="204"/>
      <c r="K336" s="184"/>
      <c r="L336" s="182"/>
      <c r="M336" s="181"/>
      <c r="N336" s="180"/>
      <c r="O336" s="185"/>
      <c r="P336" s="186"/>
      <c r="Q336" s="187"/>
      <c r="R336" s="188"/>
      <c r="S336" s="189"/>
      <c r="T336" s="182"/>
      <c r="U336" s="255"/>
      <c r="V336" s="223">
        <f>SUM(F336:T336)</f>
        <v>0</v>
      </c>
      <c r="W336" s="226">
        <f t="shared" si="31"/>
        <v>0</v>
      </c>
      <c r="X336" s="156"/>
      <c r="Y336" s="288"/>
    </row>
    <row r="337" spans="1:25" ht="14.1" customHeight="1" x14ac:dyDescent="0.4">
      <c r="A337" s="345"/>
      <c r="B337" s="346"/>
      <c r="C337" s="463" t="s">
        <v>205</v>
      </c>
      <c r="D337" s="506">
        <v>6</v>
      </c>
      <c r="E337" s="508">
        <f>SUM(E339:E344)</f>
        <v>1480</v>
      </c>
      <c r="F337" s="510"/>
      <c r="G337" s="512"/>
      <c r="H337" s="514"/>
      <c r="I337" s="516"/>
      <c r="J337" s="518"/>
      <c r="K337" s="520"/>
      <c r="L337" s="514"/>
      <c r="M337" s="512"/>
      <c r="N337" s="522"/>
      <c r="O337" s="524"/>
      <c r="P337" s="526"/>
      <c r="Q337" s="528"/>
      <c r="R337" s="530"/>
      <c r="S337" s="532"/>
      <c r="T337" s="514"/>
      <c r="U337" s="534">
        <f>SUM(F337:T338)</f>
        <v>0</v>
      </c>
      <c r="V337" s="498">
        <f>U337*D337</f>
        <v>0</v>
      </c>
      <c r="W337" s="496">
        <f>U337*E337</f>
        <v>0</v>
      </c>
    </row>
    <row r="338" spans="1:25" ht="14.1" customHeight="1" x14ac:dyDescent="0.35">
      <c r="A338" s="267"/>
      <c r="B338" s="268"/>
      <c r="C338" s="344" t="s">
        <v>207</v>
      </c>
      <c r="D338" s="507"/>
      <c r="E338" s="509"/>
      <c r="F338" s="511"/>
      <c r="G338" s="513"/>
      <c r="H338" s="515"/>
      <c r="I338" s="517"/>
      <c r="J338" s="519"/>
      <c r="K338" s="521"/>
      <c r="L338" s="515"/>
      <c r="M338" s="513"/>
      <c r="N338" s="523"/>
      <c r="O338" s="525"/>
      <c r="P338" s="527"/>
      <c r="Q338" s="529"/>
      <c r="R338" s="531"/>
      <c r="S338" s="533"/>
      <c r="T338" s="515"/>
      <c r="U338" s="535"/>
      <c r="V338" s="499"/>
      <c r="W338" s="497"/>
    </row>
    <row r="339" spans="1:25" ht="18.75" customHeight="1" x14ac:dyDescent="0.35">
      <c r="A339" s="267"/>
      <c r="B339" s="268"/>
      <c r="C339" s="273" t="s">
        <v>19</v>
      </c>
      <c r="D339" s="273">
        <v>1</v>
      </c>
      <c r="E339" s="302">
        <v>270</v>
      </c>
      <c r="F339" s="171"/>
      <c r="G339" s="172"/>
      <c r="H339" s="173"/>
      <c r="I339" s="174"/>
      <c r="J339" s="203"/>
      <c r="K339" s="175"/>
      <c r="L339" s="173"/>
      <c r="M339" s="172"/>
      <c r="N339" s="171"/>
      <c r="O339" s="176"/>
      <c r="P339" s="375"/>
      <c r="Q339" s="177"/>
      <c r="R339" s="178"/>
      <c r="S339" s="179"/>
      <c r="T339" s="173"/>
      <c r="U339" s="219"/>
      <c r="V339" s="220">
        <f>SUM(F339:T339)</f>
        <v>0</v>
      </c>
      <c r="W339" s="221">
        <f>V339*E339</f>
        <v>0</v>
      </c>
    </row>
    <row r="340" spans="1:25" ht="18.75" customHeight="1" x14ac:dyDescent="0.35">
      <c r="A340" s="267"/>
      <c r="B340" s="268"/>
      <c r="C340" s="273" t="s">
        <v>20</v>
      </c>
      <c r="D340" s="273">
        <v>1</v>
      </c>
      <c r="E340" s="302">
        <v>280</v>
      </c>
      <c r="F340" s="171"/>
      <c r="G340" s="172"/>
      <c r="H340" s="173"/>
      <c r="I340" s="174"/>
      <c r="J340" s="203"/>
      <c r="K340" s="175"/>
      <c r="L340" s="173"/>
      <c r="M340" s="172"/>
      <c r="N340" s="171"/>
      <c r="O340" s="176"/>
      <c r="P340" s="375"/>
      <c r="Q340" s="177"/>
      <c r="R340" s="178"/>
      <c r="S340" s="179"/>
      <c r="T340" s="173"/>
      <c r="U340" s="219"/>
      <c r="V340" s="220">
        <f t="shared" ref="V340:V344" si="34">SUM(F340:T340)</f>
        <v>0</v>
      </c>
      <c r="W340" s="221">
        <f t="shared" ref="W340:W344" si="35">V340*E340</f>
        <v>0</v>
      </c>
    </row>
    <row r="341" spans="1:25" ht="18.75" customHeight="1" x14ac:dyDescent="0.35">
      <c r="A341" s="269"/>
      <c r="B341" s="270"/>
      <c r="C341" s="274" t="s">
        <v>21</v>
      </c>
      <c r="D341" s="274">
        <v>1</v>
      </c>
      <c r="E341" s="302">
        <v>210</v>
      </c>
      <c r="F341" s="171"/>
      <c r="G341" s="172"/>
      <c r="H341" s="173"/>
      <c r="I341" s="174"/>
      <c r="J341" s="203"/>
      <c r="K341" s="175"/>
      <c r="L341" s="173"/>
      <c r="M341" s="172"/>
      <c r="N341" s="171"/>
      <c r="O341" s="176"/>
      <c r="P341" s="375"/>
      <c r="Q341" s="177"/>
      <c r="R341" s="178"/>
      <c r="S341" s="179"/>
      <c r="T341" s="173"/>
      <c r="U341" s="219"/>
      <c r="V341" s="220">
        <f t="shared" si="34"/>
        <v>0</v>
      </c>
      <c r="W341" s="221">
        <f t="shared" si="35"/>
        <v>0</v>
      </c>
    </row>
    <row r="342" spans="1:25" ht="18.75" customHeight="1" thickBot="1" x14ac:dyDescent="0.4">
      <c r="A342" s="10"/>
      <c r="B342" s="275"/>
      <c r="C342" s="274" t="s">
        <v>23</v>
      </c>
      <c r="D342" s="277">
        <v>1</v>
      </c>
      <c r="E342" s="302">
        <v>270</v>
      </c>
      <c r="F342" s="171"/>
      <c r="G342" s="172"/>
      <c r="H342" s="173"/>
      <c r="I342" s="174"/>
      <c r="J342" s="203"/>
      <c r="K342" s="175"/>
      <c r="L342" s="173"/>
      <c r="M342" s="172"/>
      <c r="N342" s="171"/>
      <c r="O342" s="176"/>
      <c r="P342" s="375"/>
      <c r="Q342" s="177"/>
      <c r="R342" s="178"/>
      <c r="S342" s="179"/>
      <c r="T342" s="173"/>
      <c r="U342" s="227"/>
      <c r="V342" s="220">
        <f t="shared" si="34"/>
        <v>0</v>
      </c>
      <c r="W342" s="221">
        <f t="shared" si="35"/>
        <v>0</v>
      </c>
    </row>
    <row r="343" spans="1:25" ht="18.75" customHeight="1" x14ac:dyDescent="0.35">
      <c r="A343" s="10"/>
      <c r="B343" s="275"/>
      <c r="C343" s="274" t="s">
        <v>25</v>
      </c>
      <c r="D343" s="277">
        <v>1</v>
      </c>
      <c r="E343" s="302">
        <v>230</v>
      </c>
      <c r="F343" s="171"/>
      <c r="G343" s="172"/>
      <c r="H343" s="173"/>
      <c r="I343" s="174"/>
      <c r="J343" s="203"/>
      <c r="K343" s="175"/>
      <c r="L343" s="173"/>
      <c r="M343" s="172"/>
      <c r="N343" s="171"/>
      <c r="O343" s="176"/>
      <c r="P343" s="375"/>
      <c r="Q343" s="177"/>
      <c r="R343" s="178"/>
      <c r="S343" s="179"/>
      <c r="T343" s="173"/>
      <c r="U343" s="227"/>
      <c r="V343" s="220">
        <f t="shared" si="34"/>
        <v>0</v>
      </c>
      <c r="W343" s="221">
        <f t="shared" si="35"/>
        <v>0</v>
      </c>
      <c r="X343" s="504" t="s">
        <v>30</v>
      </c>
      <c r="Y343" s="505"/>
    </row>
    <row r="344" spans="1:25" ht="18.75" customHeight="1" thickBot="1" x14ac:dyDescent="0.4">
      <c r="A344" s="271"/>
      <c r="B344" s="272"/>
      <c r="C344" s="276" t="s">
        <v>86</v>
      </c>
      <c r="D344" s="276">
        <v>1</v>
      </c>
      <c r="E344" s="303">
        <v>220</v>
      </c>
      <c r="F344" s="180"/>
      <c r="G344" s="181"/>
      <c r="H344" s="182"/>
      <c r="I344" s="183"/>
      <c r="J344" s="204"/>
      <c r="K344" s="184"/>
      <c r="L344" s="182"/>
      <c r="M344" s="181"/>
      <c r="N344" s="180"/>
      <c r="O344" s="185"/>
      <c r="P344" s="186"/>
      <c r="Q344" s="187"/>
      <c r="R344" s="188"/>
      <c r="S344" s="189"/>
      <c r="T344" s="182"/>
      <c r="U344" s="255"/>
      <c r="V344" s="223">
        <f t="shared" si="34"/>
        <v>0</v>
      </c>
      <c r="W344" s="226">
        <f t="shared" si="35"/>
        <v>0</v>
      </c>
      <c r="X344" s="126" t="s">
        <v>31</v>
      </c>
      <c r="Y344" s="127" t="s">
        <v>32</v>
      </c>
    </row>
    <row r="345" spans="1:25" ht="14.1" customHeight="1" x14ac:dyDescent="0.4">
      <c r="A345" s="345"/>
      <c r="B345" s="346"/>
      <c r="C345" s="462" t="s">
        <v>208</v>
      </c>
      <c r="D345" s="506">
        <v>4</v>
      </c>
      <c r="E345" s="508">
        <f>SUM(E347:E350)</f>
        <v>1090</v>
      </c>
      <c r="F345" s="510"/>
      <c r="G345" s="512"/>
      <c r="H345" s="514"/>
      <c r="I345" s="516"/>
      <c r="J345" s="518"/>
      <c r="K345" s="520"/>
      <c r="L345" s="514"/>
      <c r="M345" s="512"/>
      <c r="N345" s="522"/>
      <c r="O345" s="524"/>
      <c r="P345" s="526"/>
      <c r="Q345" s="528"/>
      <c r="R345" s="530"/>
      <c r="S345" s="532"/>
      <c r="T345" s="514"/>
      <c r="U345" s="534">
        <f>SUM(F345:T346)</f>
        <v>0</v>
      </c>
      <c r="V345" s="498">
        <f>U345*D345</f>
        <v>0</v>
      </c>
      <c r="W345" s="496">
        <f>U345*E345</f>
        <v>0</v>
      </c>
      <c r="X345" s="500"/>
      <c r="Y345" s="502"/>
    </row>
    <row r="346" spans="1:25" ht="21.75" customHeight="1" x14ac:dyDescent="0.35">
      <c r="A346" s="267"/>
      <c r="B346" s="268"/>
      <c r="C346" s="347" t="s">
        <v>210</v>
      </c>
      <c r="D346" s="507"/>
      <c r="E346" s="509"/>
      <c r="F346" s="511"/>
      <c r="G346" s="513"/>
      <c r="H346" s="515"/>
      <c r="I346" s="517"/>
      <c r="J346" s="519"/>
      <c r="K346" s="521"/>
      <c r="L346" s="515"/>
      <c r="M346" s="513"/>
      <c r="N346" s="523"/>
      <c r="O346" s="525"/>
      <c r="P346" s="527"/>
      <c r="Q346" s="529"/>
      <c r="R346" s="531"/>
      <c r="S346" s="533"/>
      <c r="T346" s="515"/>
      <c r="U346" s="535"/>
      <c r="V346" s="499"/>
      <c r="W346" s="497"/>
      <c r="X346" s="501"/>
      <c r="Y346" s="503"/>
    </row>
    <row r="347" spans="1:25" ht="18.75" customHeight="1" x14ac:dyDescent="0.35">
      <c r="A347" s="267"/>
      <c r="B347" s="268"/>
      <c r="C347" s="273" t="s">
        <v>19</v>
      </c>
      <c r="D347" s="273">
        <v>1</v>
      </c>
      <c r="E347" s="302">
        <v>290</v>
      </c>
      <c r="F347" s="171"/>
      <c r="G347" s="172"/>
      <c r="H347" s="173"/>
      <c r="I347" s="174"/>
      <c r="J347" s="203"/>
      <c r="K347" s="175"/>
      <c r="L347" s="173"/>
      <c r="M347" s="172"/>
      <c r="N347" s="171"/>
      <c r="O347" s="176"/>
      <c r="P347" s="375"/>
      <c r="Q347" s="177"/>
      <c r="R347" s="178"/>
      <c r="S347" s="179"/>
      <c r="T347" s="173"/>
      <c r="U347" s="219"/>
      <c r="V347" s="220">
        <f>SUM(F347:T347)</f>
        <v>0</v>
      </c>
      <c r="W347" s="221">
        <f>V347*E347</f>
        <v>0</v>
      </c>
      <c r="X347" s="144"/>
      <c r="Y347" s="285"/>
    </row>
    <row r="348" spans="1:25" ht="18.75" customHeight="1" x14ac:dyDescent="0.35">
      <c r="A348" s="267"/>
      <c r="B348" s="268"/>
      <c r="C348" s="273" t="s">
        <v>20</v>
      </c>
      <c r="D348" s="273">
        <v>1</v>
      </c>
      <c r="E348" s="302">
        <v>280</v>
      </c>
      <c r="F348" s="171"/>
      <c r="G348" s="172"/>
      <c r="H348" s="173"/>
      <c r="I348" s="174"/>
      <c r="J348" s="203"/>
      <c r="K348" s="175"/>
      <c r="L348" s="173"/>
      <c r="M348" s="172"/>
      <c r="N348" s="171"/>
      <c r="O348" s="176"/>
      <c r="P348" s="375"/>
      <c r="Q348" s="177"/>
      <c r="R348" s="178"/>
      <c r="S348" s="179"/>
      <c r="T348" s="173"/>
      <c r="U348" s="219"/>
      <c r="V348" s="220">
        <f t="shared" ref="V348:V350" si="36">SUM(F348:T348)</f>
        <v>0</v>
      </c>
      <c r="W348" s="221">
        <f t="shared" ref="W348:W350" si="37">V348*E348</f>
        <v>0</v>
      </c>
      <c r="X348" s="144"/>
      <c r="Y348" s="285"/>
    </row>
    <row r="349" spans="1:25" ht="18.75" customHeight="1" x14ac:dyDescent="0.35">
      <c r="A349" s="269"/>
      <c r="B349" s="270"/>
      <c r="C349" s="274" t="s">
        <v>21</v>
      </c>
      <c r="D349" s="274">
        <v>1</v>
      </c>
      <c r="E349" s="302">
        <v>260</v>
      </c>
      <c r="F349" s="171"/>
      <c r="G349" s="172"/>
      <c r="H349" s="173"/>
      <c r="I349" s="174"/>
      <c r="J349" s="203"/>
      <c r="K349" s="175"/>
      <c r="L349" s="173"/>
      <c r="M349" s="172"/>
      <c r="N349" s="171"/>
      <c r="O349" s="176"/>
      <c r="P349" s="375"/>
      <c r="Q349" s="177"/>
      <c r="R349" s="178"/>
      <c r="S349" s="179"/>
      <c r="T349" s="173"/>
      <c r="U349" s="219"/>
      <c r="V349" s="220">
        <f t="shared" si="36"/>
        <v>0</v>
      </c>
      <c r="W349" s="221">
        <f t="shared" si="37"/>
        <v>0</v>
      </c>
      <c r="X349" s="386"/>
      <c r="Y349" s="287"/>
    </row>
    <row r="350" spans="1:25" ht="21.75" customHeight="1" thickBot="1" x14ac:dyDescent="0.4">
      <c r="A350" s="10"/>
      <c r="B350" s="275"/>
      <c r="C350" s="274" t="s">
        <v>23</v>
      </c>
      <c r="D350" s="277">
        <v>1</v>
      </c>
      <c r="E350" s="302">
        <v>260</v>
      </c>
      <c r="F350" s="171"/>
      <c r="G350" s="172"/>
      <c r="H350" s="173"/>
      <c r="I350" s="174"/>
      <c r="J350" s="203"/>
      <c r="K350" s="175"/>
      <c r="L350" s="173"/>
      <c r="M350" s="172"/>
      <c r="N350" s="171"/>
      <c r="O350" s="176"/>
      <c r="P350" s="375"/>
      <c r="Q350" s="177"/>
      <c r="R350" s="178"/>
      <c r="S350" s="179"/>
      <c r="T350" s="173"/>
      <c r="U350" s="227"/>
      <c r="V350" s="220">
        <f t="shared" si="36"/>
        <v>0</v>
      </c>
      <c r="W350" s="221">
        <f t="shared" si="37"/>
        <v>0</v>
      </c>
      <c r="X350" s="144"/>
      <c r="Y350" s="285"/>
    </row>
    <row r="351" spans="1:25" ht="14.1" customHeight="1" x14ac:dyDescent="0.4">
      <c r="A351" s="345"/>
      <c r="B351" s="346"/>
      <c r="C351" s="463" t="s">
        <v>208</v>
      </c>
      <c r="D351" s="506">
        <v>4</v>
      </c>
      <c r="E351" s="508">
        <f>SUM(E353:E356)</f>
        <v>910</v>
      </c>
      <c r="F351" s="510"/>
      <c r="G351" s="512"/>
      <c r="H351" s="514"/>
      <c r="I351" s="516"/>
      <c r="J351" s="518"/>
      <c r="K351" s="520"/>
      <c r="L351" s="514"/>
      <c r="M351" s="512"/>
      <c r="N351" s="522"/>
      <c r="O351" s="524"/>
      <c r="P351" s="526"/>
      <c r="Q351" s="528"/>
      <c r="R351" s="530"/>
      <c r="S351" s="532"/>
      <c r="T351" s="514"/>
      <c r="U351" s="534">
        <f>SUM(F351:T352)</f>
        <v>0</v>
      </c>
      <c r="V351" s="498">
        <f>U351*D351</f>
        <v>0</v>
      </c>
      <c r="W351" s="496">
        <f>U351*E351</f>
        <v>0</v>
      </c>
    </row>
    <row r="352" spans="1:25" ht="14.1" customHeight="1" x14ac:dyDescent="0.35">
      <c r="A352" s="267"/>
      <c r="B352" s="268"/>
      <c r="C352" s="344" t="s">
        <v>209</v>
      </c>
      <c r="D352" s="507"/>
      <c r="E352" s="509"/>
      <c r="F352" s="511"/>
      <c r="G352" s="513"/>
      <c r="H352" s="515"/>
      <c r="I352" s="517"/>
      <c r="J352" s="519"/>
      <c r="K352" s="521"/>
      <c r="L352" s="515"/>
      <c r="M352" s="513"/>
      <c r="N352" s="523"/>
      <c r="O352" s="525"/>
      <c r="P352" s="527"/>
      <c r="Q352" s="529"/>
      <c r="R352" s="531"/>
      <c r="S352" s="533"/>
      <c r="T352" s="515"/>
      <c r="U352" s="535"/>
      <c r="V352" s="499"/>
      <c r="W352" s="497"/>
    </row>
    <row r="353" spans="1:23" ht="18" x14ac:dyDescent="0.35">
      <c r="A353" s="267"/>
      <c r="B353" s="268"/>
      <c r="C353" s="273" t="s">
        <v>19</v>
      </c>
      <c r="D353" s="273">
        <v>1</v>
      </c>
      <c r="E353" s="302">
        <v>240</v>
      </c>
      <c r="F353" s="171"/>
      <c r="G353" s="172"/>
      <c r="H353" s="173"/>
      <c r="I353" s="174"/>
      <c r="J353" s="203"/>
      <c r="K353" s="175"/>
      <c r="L353" s="173"/>
      <c r="M353" s="172"/>
      <c r="N353" s="171"/>
      <c r="O353" s="176"/>
      <c r="P353" s="375"/>
      <c r="Q353" s="177"/>
      <c r="R353" s="178"/>
      <c r="S353" s="179"/>
      <c r="T353" s="173"/>
      <c r="U353" s="219"/>
      <c r="V353" s="220">
        <f>SUM(F353:T353)</f>
        <v>0</v>
      </c>
      <c r="W353" s="221">
        <f>V353*E353</f>
        <v>0</v>
      </c>
    </row>
    <row r="354" spans="1:23" ht="18" x14ac:dyDescent="0.35">
      <c r="A354" s="267"/>
      <c r="B354" s="268"/>
      <c r="C354" s="273" t="s">
        <v>20</v>
      </c>
      <c r="D354" s="273">
        <v>1</v>
      </c>
      <c r="E354" s="302">
        <v>230</v>
      </c>
      <c r="F354" s="171"/>
      <c r="G354" s="172"/>
      <c r="H354" s="173"/>
      <c r="I354" s="174"/>
      <c r="J354" s="203"/>
      <c r="K354" s="175"/>
      <c r="L354" s="173"/>
      <c r="M354" s="172"/>
      <c r="N354" s="171"/>
      <c r="O354" s="176"/>
      <c r="P354" s="375"/>
      <c r="Q354" s="177"/>
      <c r="R354" s="178"/>
      <c r="S354" s="179"/>
      <c r="T354" s="173"/>
      <c r="U354" s="219"/>
      <c r="V354" s="220">
        <f t="shared" ref="V354:V356" si="38">SUM(F354:T354)</f>
        <v>0</v>
      </c>
      <c r="W354" s="221">
        <f t="shared" ref="W354:W356" si="39">V354*E354</f>
        <v>0</v>
      </c>
    </row>
    <row r="355" spans="1:23" ht="18" x14ac:dyDescent="0.35">
      <c r="A355" s="269"/>
      <c r="B355" s="270"/>
      <c r="C355" s="274" t="s">
        <v>21</v>
      </c>
      <c r="D355" s="274">
        <v>1</v>
      </c>
      <c r="E355" s="302">
        <v>220</v>
      </c>
      <c r="F355" s="171"/>
      <c r="G355" s="172"/>
      <c r="H355" s="173"/>
      <c r="I355" s="174"/>
      <c r="J355" s="203"/>
      <c r="K355" s="175"/>
      <c r="L355" s="173"/>
      <c r="M355" s="172"/>
      <c r="N355" s="171"/>
      <c r="O355" s="176"/>
      <c r="P355" s="375"/>
      <c r="Q355" s="177"/>
      <c r="R355" s="178"/>
      <c r="S355" s="179"/>
      <c r="T355" s="173"/>
      <c r="U355" s="219"/>
      <c r="V355" s="220">
        <f t="shared" si="38"/>
        <v>0</v>
      </c>
      <c r="W355" s="221">
        <f t="shared" si="39"/>
        <v>0</v>
      </c>
    </row>
    <row r="356" spans="1:23" ht="18.600000000000001" thickBot="1" x14ac:dyDescent="0.4">
      <c r="A356" s="271"/>
      <c r="B356" s="272"/>
      <c r="C356" s="276" t="s">
        <v>23</v>
      </c>
      <c r="D356" s="276">
        <v>1</v>
      </c>
      <c r="E356" s="303">
        <v>220</v>
      </c>
      <c r="F356" s="180"/>
      <c r="G356" s="181"/>
      <c r="H356" s="182"/>
      <c r="I356" s="183"/>
      <c r="J356" s="204"/>
      <c r="K356" s="184"/>
      <c r="L356" s="182"/>
      <c r="M356" s="181"/>
      <c r="N356" s="180"/>
      <c r="O356" s="185"/>
      <c r="P356" s="186"/>
      <c r="Q356" s="187"/>
      <c r="R356" s="188"/>
      <c r="S356" s="189"/>
      <c r="T356" s="182"/>
      <c r="U356" s="255"/>
      <c r="V356" s="223">
        <f t="shared" si="38"/>
        <v>0</v>
      </c>
      <c r="W356" s="226">
        <f t="shared" si="39"/>
        <v>0</v>
      </c>
    </row>
    <row r="357" spans="1:23" x14ac:dyDescent="0.3">
      <c r="A357" s="162"/>
      <c r="B357" s="162"/>
      <c r="C357" s="162"/>
      <c r="D357" s="162"/>
      <c r="E357" s="162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</row>
  </sheetData>
  <sheetProtection algorithmName="SHA-512" hashValue="2phDItso114MXmAWeW1/3eTSWGxHMvehcfLdvHzfLSjXsN+zZnL0ugPQwywDKp1yfvxBdqinANuYEpKwJwyHKQ==" saltValue="eiNxeqgqGX8q46upjxeIww==" spinCount="100000" sheet="1" objects="1" scenarios="1" selectLockedCells="1"/>
  <mergeCells count="673">
    <mergeCell ref="X315:X316"/>
    <mergeCell ref="Y315:Y316"/>
    <mergeCell ref="W188:W191"/>
    <mergeCell ref="V192:V195"/>
    <mergeCell ref="W192:W195"/>
    <mergeCell ref="U104:U107"/>
    <mergeCell ref="V104:V107"/>
    <mergeCell ref="W104:W107"/>
    <mergeCell ref="W131:W134"/>
    <mergeCell ref="W135:W138"/>
    <mergeCell ref="W196:W199"/>
    <mergeCell ref="X57:Y57"/>
    <mergeCell ref="U114:U117"/>
    <mergeCell ref="V114:V117"/>
    <mergeCell ref="W114:W117"/>
    <mergeCell ref="U1:W1"/>
    <mergeCell ref="X1:Y1"/>
    <mergeCell ref="U6:U10"/>
    <mergeCell ref="V6:V10"/>
    <mergeCell ref="W6:W10"/>
    <mergeCell ref="W16:W20"/>
    <mergeCell ref="W53:W55"/>
    <mergeCell ref="W95:W98"/>
    <mergeCell ref="U99:U102"/>
    <mergeCell ref="V99:V102"/>
    <mergeCell ref="W99:W102"/>
    <mergeCell ref="M2:M4"/>
    <mergeCell ref="X2:Y2"/>
    <mergeCell ref="U3:W3"/>
    <mergeCell ref="X3:Y3"/>
    <mergeCell ref="T2:T4"/>
    <mergeCell ref="U2:W2"/>
    <mergeCell ref="X282:Y282"/>
    <mergeCell ref="X293:Y293"/>
    <mergeCell ref="X260:Y260"/>
    <mergeCell ref="X270:Y270"/>
    <mergeCell ref="X249:Y249"/>
    <mergeCell ref="X238:Y238"/>
    <mergeCell ref="Y240:Y244"/>
    <mergeCell ref="T6:T10"/>
    <mergeCell ref="Q16:Q20"/>
    <mergeCell ref="R16:R20"/>
    <mergeCell ref="S16:S20"/>
    <mergeCell ref="T16:T20"/>
    <mergeCell ref="U16:U20"/>
    <mergeCell ref="V16:V20"/>
    <mergeCell ref="N16:N20"/>
    <mergeCell ref="O16:O20"/>
    <mergeCell ref="P16:P20"/>
    <mergeCell ref="R21:R25"/>
    <mergeCell ref="A5:C5"/>
    <mergeCell ref="N2:N4"/>
    <mergeCell ref="O2:O4"/>
    <mergeCell ref="P2:P4"/>
    <mergeCell ref="Q2:Q4"/>
    <mergeCell ref="R2:R4"/>
    <mergeCell ref="S2:S4"/>
    <mergeCell ref="N6:N10"/>
    <mergeCell ref="C6:C10"/>
    <mergeCell ref="D6:D10"/>
    <mergeCell ref="E6:E10"/>
    <mergeCell ref="F6:F10"/>
    <mergeCell ref="G6:G10"/>
    <mergeCell ref="H6:H10"/>
    <mergeCell ref="Q6:Q10"/>
    <mergeCell ref="R6:R10"/>
    <mergeCell ref="S6:S10"/>
    <mergeCell ref="F2:F4"/>
    <mergeCell ref="G2:G4"/>
    <mergeCell ref="H2:H4"/>
    <mergeCell ref="I2:I4"/>
    <mergeCell ref="J2:J4"/>
    <mergeCell ref="K2:K4"/>
    <mergeCell ref="L2:L4"/>
    <mergeCell ref="I6:I10"/>
    <mergeCell ref="J6:J10"/>
    <mergeCell ref="K6:K10"/>
    <mergeCell ref="L6:L10"/>
    <mergeCell ref="M6:M10"/>
    <mergeCell ref="V11:V15"/>
    <mergeCell ref="W11:W15"/>
    <mergeCell ref="Q11:Q15"/>
    <mergeCell ref="R11:R15"/>
    <mergeCell ref="S11:S15"/>
    <mergeCell ref="T11:T15"/>
    <mergeCell ref="U11:U15"/>
    <mergeCell ref="I11:I15"/>
    <mergeCell ref="O6:O10"/>
    <mergeCell ref="P6:P10"/>
    <mergeCell ref="C16:C20"/>
    <mergeCell ref="D16:D20"/>
    <mergeCell ref="E16:E20"/>
    <mergeCell ref="F16:F20"/>
    <mergeCell ref="G16:G20"/>
    <mergeCell ref="H16:H20"/>
    <mergeCell ref="I16:I20"/>
    <mergeCell ref="J16:J20"/>
    <mergeCell ref="P11:P15"/>
    <mergeCell ref="J11:J15"/>
    <mergeCell ref="K11:K15"/>
    <mergeCell ref="L11:L15"/>
    <mergeCell ref="M11:M15"/>
    <mergeCell ref="N11:N15"/>
    <mergeCell ref="O11:O15"/>
    <mergeCell ref="C11:C15"/>
    <mergeCell ref="D11:D15"/>
    <mergeCell ref="E11:E15"/>
    <mergeCell ref="F11:F15"/>
    <mergeCell ref="G11:G15"/>
    <mergeCell ref="H11:H15"/>
    <mergeCell ref="K16:K20"/>
    <mergeCell ref="L16:L20"/>
    <mergeCell ref="M16:M20"/>
    <mergeCell ref="C21:C25"/>
    <mergeCell ref="D21:D25"/>
    <mergeCell ref="E21:E25"/>
    <mergeCell ref="F21:F25"/>
    <mergeCell ref="G21:G25"/>
    <mergeCell ref="H21:H25"/>
    <mergeCell ref="I21:I25"/>
    <mergeCell ref="J21:J25"/>
    <mergeCell ref="K21:K25"/>
    <mergeCell ref="S21:S25"/>
    <mergeCell ref="T21:T25"/>
    <mergeCell ref="U21:U25"/>
    <mergeCell ref="V21:V25"/>
    <mergeCell ref="U47:U49"/>
    <mergeCell ref="V47:V49"/>
    <mergeCell ref="W21:W25"/>
    <mergeCell ref="L21:L25"/>
    <mergeCell ref="M21:M25"/>
    <mergeCell ref="N21:N25"/>
    <mergeCell ref="O21:O25"/>
    <mergeCell ref="P21:P25"/>
    <mergeCell ref="Q21:Q25"/>
    <mergeCell ref="L47:L49"/>
    <mergeCell ref="M47:M49"/>
    <mergeCell ref="N47:N49"/>
    <mergeCell ref="P47:P49"/>
    <mergeCell ref="Q47:Q49"/>
    <mergeCell ref="R47:R49"/>
    <mergeCell ref="S47:S49"/>
    <mergeCell ref="T47:T49"/>
    <mergeCell ref="C47:C49"/>
    <mergeCell ref="D47:D49"/>
    <mergeCell ref="V50:V52"/>
    <mergeCell ref="W50:W52"/>
    <mergeCell ref="E47:E49"/>
    <mergeCell ref="F47:F49"/>
    <mergeCell ref="G47:G49"/>
    <mergeCell ref="H47:H49"/>
    <mergeCell ref="E53:E55"/>
    <mergeCell ref="F53:F55"/>
    <mergeCell ref="G53:G55"/>
    <mergeCell ref="H53:H55"/>
    <mergeCell ref="I53:I55"/>
    <mergeCell ref="J53:J55"/>
    <mergeCell ref="P50:P52"/>
    <mergeCell ref="W47:W49"/>
    <mergeCell ref="C50:C52"/>
    <mergeCell ref="D50:D52"/>
    <mergeCell ref="E50:E52"/>
    <mergeCell ref="F50:F52"/>
    <mergeCell ref="G50:G52"/>
    <mergeCell ref="H50:H52"/>
    <mergeCell ref="I50:I52"/>
    <mergeCell ref="O47:O49"/>
    <mergeCell ref="H56:H58"/>
    <mergeCell ref="I56:I58"/>
    <mergeCell ref="J56:J58"/>
    <mergeCell ref="K56:K58"/>
    <mergeCell ref="V95:V98"/>
    <mergeCell ref="K95:K98"/>
    <mergeCell ref="L95:L98"/>
    <mergeCell ref="M95:M98"/>
    <mergeCell ref="I47:I49"/>
    <mergeCell ref="J47:J49"/>
    <mergeCell ref="K47:K49"/>
    <mergeCell ref="Q50:Q52"/>
    <mergeCell ref="R50:R52"/>
    <mergeCell ref="R56:R58"/>
    <mergeCell ref="S50:S52"/>
    <mergeCell ref="T50:T52"/>
    <mergeCell ref="U50:U52"/>
    <mergeCell ref="J50:J52"/>
    <mergeCell ref="K50:K52"/>
    <mergeCell ref="L50:L52"/>
    <mergeCell ref="M50:M52"/>
    <mergeCell ref="N50:N52"/>
    <mergeCell ref="O50:O52"/>
    <mergeCell ref="S56:S58"/>
    <mergeCell ref="A71:B71"/>
    <mergeCell ref="C95:C98"/>
    <mergeCell ref="D95:D98"/>
    <mergeCell ref="E95:E98"/>
    <mergeCell ref="F95:F98"/>
    <mergeCell ref="G95:G98"/>
    <mergeCell ref="H95:H98"/>
    <mergeCell ref="I95:I98"/>
    <mergeCell ref="J95:J98"/>
    <mergeCell ref="T56:T58"/>
    <mergeCell ref="U56:U58"/>
    <mergeCell ref="R95:R98"/>
    <mergeCell ref="S95:S98"/>
    <mergeCell ref="T95:T98"/>
    <mergeCell ref="U95:U98"/>
    <mergeCell ref="W56:W58"/>
    <mergeCell ref="L56:L58"/>
    <mergeCell ref="M56:M58"/>
    <mergeCell ref="N56:N58"/>
    <mergeCell ref="O56:O58"/>
    <mergeCell ref="P56:P58"/>
    <mergeCell ref="Q56:Q58"/>
    <mergeCell ref="C53:C55"/>
    <mergeCell ref="D53:D55"/>
    <mergeCell ref="Q53:Q55"/>
    <mergeCell ref="C56:C58"/>
    <mergeCell ref="D56:D58"/>
    <mergeCell ref="Q95:Q98"/>
    <mergeCell ref="V56:V58"/>
    <mergeCell ref="R53:R55"/>
    <mergeCell ref="S53:S55"/>
    <mergeCell ref="T53:T55"/>
    <mergeCell ref="U53:U55"/>
    <mergeCell ref="V53:V55"/>
    <mergeCell ref="K53:K55"/>
    <mergeCell ref="L53:L55"/>
    <mergeCell ref="M53:M55"/>
    <mergeCell ref="N53:N55"/>
    <mergeCell ref="O53:O55"/>
    <mergeCell ref="P53:P55"/>
    <mergeCell ref="N95:N98"/>
    <mergeCell ref="O95:O98"/>
    <mergeCell ref="P95:P98"/>
    <mergeCell ref="E56:E58"/>
    <mergeCell ref="F56:F58"/>
    <mergeCell ref="G56:G58"/>
    <mergeCell ref="T99:T102"/>
    <mergeCell ref="T104:T107"/>
    <mergeCell ref="Q104:Q107"/>
    <mergeCell ref="R104:R107"/>
    <mergeCell ref="S104:S107"/>
    <mergeCell ref="N104:N107"/>
    <mergeCell ref="O104:O107"/>
    <mergeCell ref="P104:P107"/>
    <mergeCell ref="A103:C103"/>
    <mergeCell ref="C104:C107"/>
    <mergeCell ref="D104:D107"/>
    <mergeCell ref="L99:L102"/>
    <mergeCell ref="M99:M102"/>
    <mergeCell ref="N99:N102"/>
    <mergeCell ref="O99:O102"/>
    <mergeCell ref="P99:P102"/>
    <mergeCell ref="Q99:Q102"/>
    <mergeCell ref="C99:C102"/>
    <mergeCell ref="D99:D102"/>
    <mergeCell ref="E99:E102"/>
    <mergeCell ref="F99:F102"/>
    <mergeCell ref="G99:G102"/>
    <mergeCell ref="H99:H102"/>
    <mergeCell ref="I99:I102"/>
    <mergeCell ref="C118:C121"/>
    <mergeCell ref="D118:D121"/>
    <mergeCell ref="E118:E121"/>
    <mergeCell ref="F118:F121"/>
    <mergeCell ref="G118:G121"/>
    <mergeCell ref="H118:H121"/>
    <mergeCell ref="I118:I121"/>
    <mergeCell ref="R99:R102"/>
    <mergeCell ref="S99:S102"/>
    <mergeCell ref="J99:J102"/>
    <mergeCell ref="K99:K102"/>
    <mergeCell ref="E104:E107"/>
    <mergeCell ref="F104:F107"/>
    <mergeCell ref="G104:G107"/>
    <mergeCell ref="H104:H107"/>
    <mergeCell ref="I104:I107"/>
    <mergeCell ref="J104:J107"/>
    <mergeCell ref="C114:C117"/>
    <mergeCell ref="D114:D117"/>
    <mergeCell ref="E114:E117"/>
    <mergeCell ref="F114:F117"/>
    <mergeCell ref="G114:G117"/>
    <mergeCell ref="H114:H117"/>
    <mergeCell ref="Q114:Q117"/>
    <mergeCell ref="K104:K107"/>
    <mergeCell ref="L104:L107"/>
    <mergeCell ref="M104:M107"/>
    <mergeCell ref="R114:R117"/>
    <mergeCell ref="S114:S117"/>
    <mergeCell ref="T114:T117"/>
    <mergeCell ref="I114:I117"/>
    <mergeCell ref="J114:J117"/>
    <mergeCell ref="K114:K117"/>
    <mergeCell ref="L114:L117"/>
    <mergeCell ref="M114:M117"/>
    <mergeCell ref="N114:N117"/>
    <mergeCell ref="O114:O117"/>
    <mergeCell ref="P114:P117"/>
    <mergeCell ref="N123:N126"/>
    <mergeCell ref="O123:O126"/>
    <mergeCell ref="V118:V121"/>
    <mergeCell ref="W118:W121"/>
    <mergeCell ref="A122:C122"/>
    <mergeCell ref="C123:C126"/>
    <mergeCell ref="D123:D126"/>
    <mergeCell ref="E123:E126"/>
    <mergeCell ref="F123:F126"/>
    <mergeCell ref="G123:G126"/>
    <mergeCell ref="H123:H126"/>
    <mergeCell ref="I123:I126"/>
    <mergeCell ref="P118:P121"/>
    <mergeCell ref="Q118:Q121"/>
    <mergeCell ref="R118:R121"/>
    <mergeCell ref="S118:S121"/>
    <mergeCell ref="T118:T121"/>
    <mergeCell ref="U118:U121"/>
    <mergeCell ref="J118:J121"/>
    <mergeCell ref="K118:K121"/>
    <mergeCell ref="L118:L121"/>
    <mergeCell ref="M118:M121"/>
    <mergeCell ref="N118:N121"/>
    <mergeCell ref="O118:O121"/>
    <mergeCell ref="M127:M130"/>
    <mergeCell ref="N127:N130"/>
    <mergeCell ref="O127:O130"/>
    <mergeCell ref="P127:P130"/>
    <mergeCell ref="V123:V126"/>
    <mergeCell ref="W123:W126"/>
    <mergeCell ref="C127:C130"/>
    <mergeCell ref="D127:D130"/>
    <mergeCell ref="E127:E130"/>
    <mergeCell ref="F127:F130"/>
    <mergeCell ref="G127:G130"/>
    <mergeCell ref="H127:H130"/>
    <mergeCell ref="I127:I130"/>
    <mergeCell ref="J127:J130"/>
    <mergeCell ref="P123:P126"/>
    <mergeCell ref="Q123:Q126"/>
    <mergeCell ref="R123:R126"/>
    <mergeCell ref="S123:S126"/>
    <mergeCell ref="T123:T126"/>
    <mergeCell ref="U123:U126"/>
    <mergeCell ref="J123:J126"/>
    <mergeCell ref="K123:K126"/>
    <mergeCell ref="L123:L126"/>
    <mergeCell ref="M123:M126"/>
    <mergeCell ref="L131:L134"/>
    <mergeCell ref="M131:M134"/>
    <mergeCell ref="N131:N134"/>
    <mergeCell ref="O131:O134"/>
    <mergeCell ref="P131:P134"/>
    <mergeCell ref="Q131:Q134"/>
    <mergeCell ref="W127:W130"/>
    <mergeCell ref="C131:C134"/>
    <mergeCell ref="D131:D134"/>
    <mergeCell ref="E131:E134"/>
    <mergeCell ref="F131:F134"/>
    <mergeCell ref="G131:G134"/>
    <mergeCell ref="H131:H134"/>
    <mergeCell ref="I131:I134"/>
    <mergeCell ref="J131:J134"/>
    <mergeCell ref="K131:K134"/>
    <mergeCell ref="Q127:Q130"/>
    <mergeCell ref="R127:R130"/>
    <mergeCell ref="S127:S130"/>
    <mergeCell ref="T127:T130"/>
    <mergeCell ref="U127:U130"/>
    <mergeCell ref="V127:V130"/>
    <mergeCell ref="K127:K130"/>
    <mergeCell ref="L127:L130"/>
    <mergeCell ref="R131:R134"/>
    <mergeCell ref="S131:S134"/>
    <mergeCell ref="T131:T134"/>
    <mergeCell ref="U131:U134"/>
    <mergeCell ref="V131:V134"/>
    <mergeCell ref="U135:U138"/>
    <mergeCell ref="V135:V138"/>
    <mergeCell ref="Q135:Q138"/>
    <mergeCell ref="R135:R138"/>
    <mergeCell ref="S135:S138"/>
    <mergeCell ref="T135:T138"/>
    <mergeCell ref="A139:C139"/>
    <mergeCell ref="A163:C163"/>
    <mergeCell ref="C184:C187"/>
    <mergeCell ref="D184:D187"/>
    <mergeCell ref="E184:E187"/>
    <mergeCell ref="F184:F187"/>
    <mergeCell ref="G184:G187"/>
    <mergeCell ref="O135:O138"/>
    <mergeCell ref="P135:P138"/>
    <mergeCell ref="I135:I138"/>
    <mergeCell ref="J135:J138"/>
    <mergeCell ref="K135:K138"/>
    <mergeCell ref="L135:L138"/>
    <mergeCell ref="M135:M138"/>
    <mergeCell ref="N135:N138"/>
    <mergeCell ref="C135:C138"/>
    <mergeCell ref="D135:D138"/>
    <mergeCell ref="E135:E138"/>
    <mergeCell ref="F135:F138"/>
    <mergeCell ref="G135:G138"/>
    <mergeCell ref="H135:H138"/>
    <mergeCell ref="T184:T187"/>
    <mergeCell ref="U184:U187"/>
    <mergeCell ref="V184:V187"/>
    <mergeCell ref="W184:W187"/>
    <mergeCell ref="C188:C191"/>
    <mergeCell ref="D188:D191"/>
    <mergeCell ref="E188:E191"/>
    <mergeCell ref="F188:F191"/>
    <mergeCell ref="G188:G191"/>
    <mergeCell ref="H188:H191"/>
    <mergeCell ref="N184:N187"/>
    <mergeCell ref="O184:O187"/>
    <mergeCell ref="P184:P187"/>
    <mergeCell ref="Q184:Q187"/>
    <mergeCell ref="R184:R187"/>
    <mergeCell ref="S184:S187"/>
    <mergeCell ref="H184:H187"/>
    <mergeCell ref="I184:I187"/>
    <mergeCell ref="J184:J187"/>
    <mergeCell ref="K184:K187"/>
    <mergeCell ref="L184:L187"/>
    <mergeCell ref="M184:M187"/>
    <mergeCell ref="U188:U191"/>
    <mergeCell ref="V188:V191"/>
    <mergeCell ref="R188:R191"/>
    <mergeCell ref="S188:S191"/>
    <mergeCell ref="T188:T191"/>
    <mergeCell ref="I188:I191"/>
    <mergeCell ref="J188:J191"/>
    <mergeCell ref="K188:K191"/>
    <mergeCell ref="L188:L191"/>
    <mergeCell ref="M188:M191"/>
    <mergeCell ref="N188:N191"/>
    <mergeCell ref="Q188:Q191"/>
    <mergeCell ref="O188:O191"/>
    <mergeCell ref="P188:P191"/>
    <mergeCell ref="C196:C199"/>
    <mergeCell ref="D196:D199"/>
    <mergeCell ref="E196:E199"/>
    <mergeCell ref="F196:F199"/>
    <mergeCell ref="G196:G199"/>
    <mergeCell ref="H196:H199"/>
    <mergeCell ref="I196:I199"/>
    <mergeCell ref="J196:J199"/>
    <mergeCell ref="P192:P195"/>
    <mergeCell ref="C192:C195"/>
    <mergeCell ref="D192:D195"/>
    <mergeCell ref="E192:E195"/>
    <mergeCell ref="F192:F195"/>
    <mergeCell ref="G192:G195"/>
    <mergeCell ref="H192:H195"/>
    <mergeCell ref="I192:I195"/>
    <mergeCell ref="S192:S195"/>
    <mergeCell ref="T192:T195"/>
    <mergeCell ref="U192:U195"/>
    <mergeCell ref="J192:J195"/>
    <mergeCell ref="K192:K195"/>
    <mergeCell ref="L192:L195"/>
    <mergeCell ref="M192:M195"/>
    <mergeCell ref="N192:N195"/>
    <mergeCell ref="O192:O195"/>
    <mergeCell ref="R192:R195"/>
    <mergeCell ref="Q192:Q195"/>
    <mergeCell ref="C200:C203"/>
    <mergeCell ref="D200:D203"/>
    <mergeCell ref="E200:E203"/>
    <mergeCell ref="F200:F203"/>
    <mergeCell ref="G200:G203"/>
    <mergeCell ref="H200:H203"/>
    <mergeCell ref="I200:I203"/>
    <mergeCell ref="J200:J203"/>
    <mergeCell ref="K200:K203"/>
    <mergeCell ref="R196:R199"/>
    <mergeCell ref="S196:S199"/>
    <mergeCell ref="T196:T199"/>
    <mergeCell ref="U196:U199"/>
    <mergeCell ref="V196:V199"/>
    <mergeCell ref="K196:K199"/>
    <mergeCell ref="L196:L199"/>
    <mergeCell ref="M196:M199"/>
    <mergeCell ref="N196:N199"/>
    <mergeCell ref="O196:O199"/>
    <mergeCell ref="P196:P199"/>
    <mergeCell ref="Q196:Q199"/>
    <mergeCell ref="R200:R203"/>
    <mergeCell ref="S200:S203"/>
    <mergeCell ref="T200:T203"/>
    <mergeCell ref="U200:U203"/>
    <mergeCell ref="V200:V203"/>
    <mergeCell ref="W200:W203"/>
    <mergeCell ref="L200:L203"/>
    <mergeCell ref="M200:M203"/>
    <mergeCell ref="N200:N203"/>
    <mergeCell ref="O200:O203"/>
    <mergeCell ref="P200:P203"/>
    <mergeCell ref="Q200:Q203"/>
    <mergeCell ref="H234:H238"/>
    <mergeCell ref="I234:I238"/>
    <mergeCell ref="J234:J238"/>
    <mergeCell ref="K234:K238"/>
    <mergeCell ref="L234:L238"/>
    <mergeCell ref="M234:M238"/>
    <mergeCell ref="A204:C204"/>
    <mergeCell ref="C234:C238"/>
    <mergeCell ref="D234:D238"/>
    <mergeCell ref="E234:E238"/>
    <mergeCell ref="F234:F238"/>
    <mergeCell ref="G234:G238"/>
    <mergeCell ref="T234:T238"/>
    <mergeCell ref="U234:U238"/>
    <mergeCell ref="V234:V238"/>
    <mergeCell ref="W234:W238"/>
    <mergeCell ref="N234:N238"/>
    <mergeCell ref="O234:O238"/>
    <mergeCell ref="P234:P238"/>
    <mergeCell ref="Q234:Q238"/>
    <mergeCell ref="R234:R238"/>
    <mergeCell ref="S234:S238"/>
    <mergeCell ref="A239:C239"/>
    <mergeCell ref="C240:C244"/>
    <mergeCell ref="D240:D244"/>
    <mergeCell ref="E240:E244"/>
    <mergeCell ref="F240:F244"/>
    <mergeCell ref="G240:G244"/>
    <mergeCell ref="H240:H244"/>
    <mergeCell ref="I240:I244"/>
    <mergeCell ref="J240:J244"/>
    <mergeCell ref="A314:E314"/>
    <mergeCell ref="F314:W314"/>
    <mergeCell ref="T240:T244"/>
    <mergeCell ref="U240:U244"/>
    <mergeCell ref="V240:V244"/>
    <mergeCell ref="W240:W244"/>
    <mergeCell ref="X240:X244"/>
    <mergeCell ref="K240:K244"/>
    <mergeCell ref="L240:L244"/>
    <mergeCell ref="M240:M244"/>
    <mergeCell ref="N240:N244"/>
    <mergeCell ref="O240:O244"/>
    <mergeCell ref="P240:P244"/>
    <mergeCell ref="Q240:Q244"/>
    <mergeCell ref="R240:R244"/>
    <mergeCell ref="S240:S244"/>
    <mergeCell ref="X305:Y305"/>
    <mergeCell ref="V322:V323"/>
    <mergeCell ref="W322:W323"/>
    <mergeCell ref="D329:D330"/>
    <mergeCell ref="M315:M316"/>
    <mergeCell ref="N315:N316"/>
    <mergeCell ref="O315:O316"/>
    <mergeCell ref="P315:P316"/>
    <mergeCell ref="Q315:Q316"/>
    <mergeCell ref="R315:R316"/>
    <mergeCell ref="S315:S316"/>
    <mergeCell ref="T315:T316"/>
    <mergeCell ref="U315:U316"/>
    <mergeCell ref="D315:D316"/>
    <mergeCell ref="E315:E316"/>
    <mergeCell ref="F315:F316"/>
    <mergeCell ref="G315:G316"/>
    <mergeCell ref="H315:H316"/>
    <mergeCell ref="I315:I316"/>
    <mergeCell ref="J315:J316"/>
    <mergeCell ref="K315:K316"/>
    <mergeCell ref="L315:L316"/>
    <mergeCell ref="V315:V316"/>
    <mergeCell ref="W315:W316"/>
    <mergeCell ref="M322:M323"/>
    <mergeCell ref="N322:N323"/>
    <mergeCell ref="O322:O323"/>
    <mergeCell ref="P322:P323"/>
    <mergeCell ref="Q322:Q323"/>
    <mergeCell ref="R322:R323"/>
    <mergeCell ref="S322:S323"/>
    <mergeCell ref="T322:T323"/>
    <mergeCell ref="U322:U323"/>
    <mergeCell ref="D322:D323"/>
    <mergeCell ref="E322:E323"/>
    <mergeCell ref="F322:F323"/>
    <mergeCell ref="G322:G323"/>
    <mergeCell ref="H322:H323"/>
    <mergeCell ref="I322:I323"/>
    <mergeCell ref="J322:J323"/>
    <mergeCell ref="K322:K323"/>
    <mergeCell ref="L322:L323"/>
    <mergeCell ref="E329:E330"/>
    <mergeCell ref="F329:F330"/>
    <mergeCell ref="G329:G330"/>
    <mergeCell ref="H329:H330"/>
    <mergeCell ref="I329:I330"/>
    <mergeCell ref="J329:J330"/>
    <mergeCell ref="K329:K330"/>
    <mergeCell ref="L329:L330"/>
    <mergeCell ref="M329:M330"/>
    <mergeCell ref="N329:N330"/>
    <mergeCell ref="O329:O330"/>
    <mergeCell ref="P329:P330"/>
    <mergeCell ref="Q329:Q330"/>
    <mergeCell ref="R329:R330"/>
    <mergeCell ref="S329:S330"/>
    <mergeCell ref="T329:T330"/>
    <mergeCell ref="U329:U330"/>
    <mergeCell ref="V329:V330"/>
    <mergeCell ref="W329:W330"/>
    <mergeCell ref="X329:X330"/>
    <mergeCell ref="Y329:Y330"/>
    <mergeCell ref="X327:Y327"/>
    <mergeCell ref="D337:D338"/>
    <mergeCell ref="E337:E338"/>
    <mergeCell ref="F337:F338"/>
    <mergeCell ref="G337:G338"/>
    <mergeCell ref="H337:H338"/>
    <mergeCell ref="I337:I338"/>
    <mergeCell ref="J337:J338"/>
    <mergeCell ref="K337:K338"/>
    <mergeCell ref="L337:L338"/>
    <mergeCell ref="M337:M338"/>
    <mergeCell ref="N337:N338"/>
    <mergeCell ref="O337:O338"/>
    <mergeCell ref="P337:P338"/>
    <mergeCell ref="Q337:Q338"/>
    <mergeCell ref="R337:R338"/>
    <mergeCell ref="S337:S338"/>
    <mergeCell ref="T337:T338"/>
    <mergeCell ref="U337:U338"/>
    <mergeCell ref="V337:V338"/>
    <mergeCell ref="W337:W338"/>
    <mergeCell ref="D345:D346"/>
    <mergeCell ref="E345:E346"/>
    <mergeCell ref="F345:F346"/>
    <mergeCell ref="G345:G346"/>
    <mergeCell ref="H345:H346"/>
    <mergeCell ref="I345:I346"/>
    <mergeCell ref="J345:J346"/>
    <mergeCell ref="K345:K346"/>
    <mergeCell ref="L345:L346"/>
    <mergeCell ref="V351:V352"/>
    <mergeCell ref="M345:M346"/>
    <mergeCell ref="N345:N346"/>
    <mergeCell ref="O345:O346"/>
    <mergeCell ref="P345:P346"/>
    <mergeCell ref="Q345:Q346"/>
    <mergeCell ref="R345:R346"/>
    <mergeCell ref="S345:S346"/>
    <mergeCell ref="T345:T346"/>
    <mergeCell ref="U345:U346"/>
    <mergeCell ref="W351:W352"/>
    <mergeCell ref="V345:V346"/>
    <mergeCell ref="W345:W346"/>
    <mergeCell ref="X345:X346"/>
    <mergeCell ref="Y345:Y346"/>
    <mergeCell ref="X343:Y343"/>
    <mergeCell ref="D351:D352"/>
    <mergeCell ref="E351:E352"/>
    <mergeCell ref="F351:F352"/>
    <mergeCell ref="G351:G352"/>
    <mergeCell ref="H351:H352"/>
    <mergeCell ref="I351:I352"/>
    <mergeCell ref="J351:J352"/>
    <mergeCell ref="K351:K352"/>
    <mergeCell ref="L351:L352"/>
    <mergeCell ref="M351:M352"/>
    <mergeCell ref="N351:N352"/>
    <mergeCell ref="O351:O352"/>
    <mergeCell ref="P351:P352"/>
    <mergeCell ref="Q351:Q352"/>
    <mergeCell ref="R351:R352"/>
    <mergeCell ref="S351:S352"/>
    <mergeCell ref="T351:T352"/>
    <mergeCell ref="U351:U352"/>
  </mergeCells>
  <hyperlinks>
    <hyperlink ref="C315" r:id="rId1" location="/1-volume-whole_set/10-colour-black_ral9005" xr:uid="{7AF43535-D660-471D-AF4C-04DB9A2E6779}"/>
    <hyperlink ref="C329" r:id="rId2" location="/1-volume-whole_set/10-colour-black_ral9005" xr:uid="{4EAFF0B7-0A6A-4791-81C6-F72B2BEE00D3}"/>
    <hyperlink ref="C345" r:id="rId3" location="/1-volume-whole_set/4-colour-yellow_ral1021" xr:uid="{E39648C0-9342-4E38-9396-42A4FFC34D45}"/>
  </hyperlinks>
  <pageMargins left="0.7" right="0.7" top="0.75" bottom="0.75" header="0.3" footer="0.3"/>
  <pageSetup paperSize="9" orientation="portrait" r:id="rId4"/>
  <drawing r:id="rId5"/>
  <legacyDrawing r:id="rId6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A54CB-B13C-4B5F-B128-6D78AB0642E4}">
  <dimension ref="A1:AA331"/>
  <sheetViews>
    <sheetView zoomScale="110" zoomScaleNormal="110" workbookViewId="0">
      <pane ySplit="4" topLeftCell="A5" activePane="bottomLeft" state="frozen"/>
      <selection pane="bottomLeft" activeCell="H6" sqref="H6:H10"/>
    </sheetView>
  </sheetViews>
  <sheetFormatPr defaultColWidth="9.109375" defaultRowHeight="14.4" x14ac:dyDescent="0.3"/>
  <cols>
    <col min="1" max="1" width="17.33203125" style="80" customWidth="1"/>
    <col min="2" max="2" width="3" style="80" customWidth="1"/>
    <col min="3" max="3" width="16.5546875" style="80" customWidth="1"/>
    <col min="4" max="4" width="12.109375" style="80" customWidth="1"/>
    <col min="5" max="5" width="14" style="80" customWidth="1"/>
    <col min="6" max="6" width="6" style="80" customWidth="1"/>
    <col min="7" max="20" width="5.6640625" style="80" customWidth="1"/>
    <col min="21" max="23" width="9.109375" style="80"/>
    <col min="24" max="24" width="13.33203125" style="80" customWidth="1"/>
    <col min="25" max="16384" width="9.109375" style="80"/>
  </cols>
  <sheetData>
    <row r="1" spans="1:27" ht="19.2" customHeight="1" x14ac:dyDescent="0.3">
      <c r="A1" s="19" t="s">
        <v>187</v>
      </c>
      <c r="B1" s="19"/>
      <c r="C1" s="19"/>
      <c r="D1" s="335"/>
      <c r="E1" s="292" t="s">
        <v>0</v>
      </c>
      <c r="F1" s="293">
        <f>F6*D6+F11*D11+F16*D16+F22*D22+F27*D27+F32*D32+F37*D37+F42*D42+F47*D47+F52*D52+F58*D58+F63*D63+F68*D68+F74*D74+F79*D79+F84*D84+F89*D89+F94*D94+F99*D99+F105*D105+F110*D110+F115*D115+F120*D120+F126*D126+F131*D131+F136*D136+F141*D141+F146*D146+F151*D151+F157*D157+F162*D162+F167*D167+F173*D173+F179*D179+F184*D184+F189*D189+F194*D194+F199*D199+F204*D204+F210*D210+F215*D215+F220*D220+F225*D225+F230*D230+F235*D235+F240*D240+F245*D245+F250*D250+F256*D256+F261*D261+F266*D266+F271*D271+F276*D276+F281*D281+F286*D286+F291*D291+F296*D296+F302*D302+F307*D307+F312*D312+F317*D317+F322*D322+F327*D327</f>
        <v>0</v>
      </c>
      <c r="G1" s="293">
        <f>G6*D6+G11*D11+G16*D16+G22*D22+G27*D27+G32*D32+G37*D37+G42*D42+G47*D47+G52*D52+G58*D58+G63*D63+G68*D68+G74*D74+G79*D79+G84*D84+G89*D89+G94*D94+G99*D99+G105*D105+G110*D110+G115*D115+G120*D120+G126*D126+G131*D131+G136*D136+G141*D141+G146*D146+G151*D151+G157*D157+G162*D162+G167*D167+G173*D173+G179*D179+G184*D184+G189*D189+G194*D194+G199*D199+G204*D204+G210*D210+G215*D215+G220*D220+G225*D225+G230*D230+G235*D235+G240*D240+G245*D245+G250*D250+G256*D256+G261*D261+G266*D266+G271*D271+G276*D276+G281*D281+G286*D286+G291*D291+G296*D296+G302*D302+G307*D307+G312*D312+G317*D317+G322*D322+G327*D327</f>
        <v>0</v>
      </c>
      <c r="H1" s="293">
        <f>H6*D6+H11*D11+H16*D16+H22*D22+H27*D27+H32*D32+H37*D37+H42*D42+H47*D47+H52*D52+H58*D58+H63*D63+H68*D68+H74*D74+H79*D79+H84*D84+H89*D89+H94*D94+H99*D99+H105*D105+H110*D110+H115*D115+H120*D120+H126*D126+H131*D131+H136*D136+H141*D141+H146*D146+H151*D151+H157*D157+H162*D162+H167*D167+H173*D173+H179*D179+H184*D184+H189*D189+H194*D194+H199*D199+H204*D204+H210*D210+H215*D215+H220*D220+H225*D225+H230*D230+H235*D235+H240*D240+H245*D245+H250*D250+H256*D256+H261*D261+H266*D266+H271*D271+H276*D276+H281*D281+H286*D286+H291*D291+H296*D296+H302*D302+H307*D307+H312*D312+H317*D317+H322*D322+H327*D327</f>
        <v>0</v>
      </c>
      <c r="I1" s="293">
        <f>I6*D6+I11*D11+I16*D16+I22*D22+I27*D27+I32*D32+I37*D37+I42*D42+I47*D47+I52*D52+I58*D58+I63*D63+I68*D68+I74*D74+I79*D79+I84*D84+I89*D89+I94*D94+I99*D99+I105*D105+I110*D110+I115*D115+I120*D120+I126*D126+I131*D131+I136*D136+I141*D141+I146*D146+I151*D151+I157*D157+I162*D162+I167*D167+I173*D173+I179*D179+I184*D184+I189*D189+I194*D194+I199*D199+I204*D204+I210*D210+I215*D215+I220*D220+I225*D225+I230*D230+I235*D235+I240*D240+I245*D245+I250*D250+I256*D256+I261*D261+I266*D266+I271*D271+I276*D276+I281*D281+I286*D286+I291*D291+I296*D296+I302*D302+I307*D307+I312*D312+I317*D317+I322*D322+I327*D327</f>
        <v>0</v>
      </c>
      <c r="J1" s="293">
        <f>J6*D6+J11*D11+J16*D16+J22*D22+J27*D27+J32*D32+J37*D37+J42*D42+J47*D47+J52*D52+J58*D58+J63*D63+J68*D68+J74*D74+J79*D79+J84*D84+J89*D89+J94*D94+J99*D99+J105*D105+J110*D110+J115*D115+J120*D120+J126*D126+J131*D131+J136*D136+J141*D141+J146*D146+J151*D151+J157*D157+J162*D162+J167*D167+J173*D173+J179*D179+J184*D184+J189*D189+J194*D194+J199*D199+J204*D204+J210*D210+J215*D215+J220*D220+J225*D225+J230*D230+J235*D235+J240*D240+J245*D245+J250*D250+J256*D256+J261*D261+J266*D266+J271*D271+J276*D276+J281*D281+J286*D286+J291*D291+J296*D296+J302*D302+J307*D307+J312*D312+J317*D317+J322*D322+J327*D327</f>
        <v>0</v>
      </c>
      <c r="K1" s="293">
        <f>K6*D6+K11*D11+K16*D16+K22*D22+K27*D27+K32*D32+K37*D37+K42*D42+K47*D47+K52*D52+K58*D58+K63*D63+K68*D68+K74*D74+K79*D79+K84*D84+K89*D89+K94*D94+K99*D99+K105*D105+K110*D110+K115*D115+K120*D120+K126*D126+K131*D131+K136*D136+K141*D141+K146*D146+K151*D151+K157*D157+K162*D162+K167*D167+K173*D173+K179*D179+K184*D184+K189*D189+K194*D194+K199*D199+K204*D204+K210*D210+K215*D215+K220*D220+K225*D225+K230*D230+K235*D235+K240*D240+K245*D245+K250*D250+K256*D256+K261*D261+K266*D266+K271*D271+K276*D276+K281*D281+K286*D286+K291*D291+K296*D296+K302*D302+K307*D307+K312*D312+K317*D317+K322*D322+K327*D327</f>
        <v>0</v>
      </c>
      <c r="L1" s="293">
        <f>L6*D6+L11*D11+L16*D16+L22*D22+L27*D27+L32*D32+L37*D37+L42*D42+L47*D47+L52*D52+L58*D58+L63*D63+L68*D68+L74*D74+L79*D79+L84*D84+L89*D89+L94*D94+L99*D99+L105*D105+L110*D110+L115*D115+L120*D120+L126*D126+L131*D131+L136*D136+L141*D141+L146*D146+L151*D151+L157*D157+L162*D162+L167*D167+L173*D173+L179*D179+L184*D184+L189*D189+L194*D194+L199*D199+L204*D204+L210*D210+L215*D215+L220*D220+L225*D225+L230*D230+L235*D235+L240*D240+L245*D245+L250*D250+L256*D256+L261*D261+L266*D266+L271*D271+L276*D276+L281*D281+L286*D286+L291*D291+L296*D296+L302*D302+L307*D307+L312*D312+L317*D317+L322*D322+L327*D327</f>
        <v>0</v>
      </c>
      <c r="M1" s="293">
        <f>M6*D6+M11*D11+M16*D16+M22*D22+M27*D27+M32*D32+M37*D37+M42*D42+M47*D47+M52*D52+M58*D58+M63*D63+M68*D68+M74*D74+M79*D79+M84*D84+M89*D89+M94*D94+M99*D99+M105*D105+M110*D110+M115*D115+M120*D120+M126*D126+M131*D131+M136*D136+M141*D141+M146*D146+M151*D151+M157*D157+M162*D162+M167*D167+M173*D173+M179*D179+M184*D184+M189*D189+M194*D194+M199*D199+M204*D204+M210*D210+M215*D215+M220*D220+M225*D225+M230*D230+M235*D235+M240*D240+M245*D245+M250*D250+M256*D256+M261*D261+M266*D266+M271*D271+M276*D276+M281*D281+M286*D286+M291*D291+M296*D296+M302*D302+M307*D307+M312*D312+M317*D317+M322*D322+M327*D327</f>
        <v>0</v>
      </c>
      <c r="N1" s="293">
        <f>N6*D6+N11*D11+N16*D16+N22*D22+N27*D27+N32*D32+N37*D37+N42*D42+N47*D47+N52*D52+N58*D58+N63*D63+N68*D68+N74*D74+N79*D79+N84*D84+N89*D89+N94*D94+N99*D99+N105*D105+N110*D110+N115*D115+N120*D120+N126*D126+N131*D131+N136*D136+N141*D141+N146*D146+N151*D151+N157*D157+N162*D162+N167*D167+N173*D173+N179*D179+N184*D184+N189*D189+N194*D194+N199*D199+N204*D204+N210*D210+N215*D215+N220*D220+N225*D225+N230*D230+N235*D235+N240*D240+N245*D245+N250*D250+N256*D256+N261*D261+N266*D266+N271*D271+N276*D276+N281*D281+N286*D286+N291*D291+N296*D296+N302*D302+N307*D307+N312*D312+N317*D317+N322*D322+N327*D327</f>
        <v>0</v>
      </c>
      <c r="O1" s="293">
        <f>O6*D6+O11*D11+O16*D16+O22*D22+O27*D27+O32*D32+O37*D37+O42*D42+O47*D47+O52*D52+O58*D58+O63*D63+O68*D68+O74*D74+O79*D79+O84*D84+O89*D89+O94*D94+O99*D99+O105*D105+O110*D110+O115*D115+O120*D120+O126*D126+O131*D131+O136*D136+O141*D141+O146*D146+O151*D151+O157*D157+O162*D162+O167*D167+O173*D173+O179*D179+O184*D184+O189*D189+O194*D194+O199*D199+O204*D204+O210*D210+O215*D215+O220*D220+O225*D225+O230*D230+O235*D235+O240*D240+O245*D245+O250*D250+O256*D256+O261*D261+O266*D266+O271*D271+O276*D276+O281*D281+O286*D286+O291*D291+O296*D296+O302*D302+O307*D307+O312*D312+O317*D317+O322*D322+O327*D327</f>
        <v>0</v>
      </c>
      <c r="P1" s="293">
        <f>P6*D6+P11*D11+P16*D16+P22*D22+P27*D27+P32*D32+P37*D37+P42*D42+P47*D47+P52*D52+P58*D58+P63*D63+P68*D68+P74*D74+P79*D79+P84*D84+P89*D89+P94*D94+P99*D99+P105*D105+P110*D110+P115*D115+P120*D120+P126*D126+P131*D131+P136*D136+P141*D141+P146*D146+P151*D151+P157*D157+P162*D162+P167*D167+P173*D173+P179*D179+P184*D184+P189*D189+P194*D194+P199*D199+P204*D204+P210*D210+P215*D215+P220*D220+P225*D225+P230*D230+P235*D235+P240*D240+P245*D245+P250*D250+P256*D256+P261*D261+P266*D266+P271*D271+P276*D276+P281*D281+P286*D286+P291*D291+P296*D296+P302*D302+P307*D307+P312*D312+P317*D317+P322*D322+P327*D327</f>
        <v>0</v>
      </c>
      <c r="Q1" s="293">
        <f>Q6*D6+Q11*D11+Q16*D16+Q22*D22+Q27*D27+Q32*D32+Q37*D37+Q42*D42+Q47*D47+Q52*D52+Q58*D58+Q63*D63+Q68*D68+Q74*D74+Q79*D79+Q84*D84+Q89*D89+Q94*D94+Q99*D99+Q105*D105+Q110*D110+Q115*D115+Q120*D120+Q126*D126+Q131*D131+Q136*D136+Q141*D141+Q146*D146+Q151*D151+Q157*D157+Q162*D162+Q167*D167+Q173*D173+Q179*D179+Q184*D184+Q189*D189+Q194*D194+Q199*D199+Q204*D204+Q210*D210+Q215*D215+Q220*D220+Q225*D225+Q230*D230+Q235*D235+Q240*D240+Q245*D245+Q250*D250+Q256*D256+Q261*D261+Q266*D266+Q271*D271+Q276*D276+Q281*D281+Q286*D286+Q291*D291+Q296*D296+Q302*D302+Q307*D307+Q312*D312+Q317*D317+Q322*D322+Q327*D327</f>
        <v>0</v>
      </c>
      <c r="R1" s="293">
        <f>R6*D6+R11*D11+R16*D16+R22*D22+R27*D27+R32*D32+R37*D37+R42*D42+R47*D47+R52*D52+R58*D58+R63*D63+R68*D68+R74*D74+R79*D79+R84*D84+R89*D89+R94*D94+R99*D99+R105*D105+R110*D110+R115*D115+R120*D120+R126*D126+R131*D131+R136*D136+R141*D141+R146*D146+R151*D151+R157*D157+R162*D162+R167*D167+R173*D173+R179*D179+R184*D184+R189*D189+R194*D194+R199*D199+R204*D204+R210*D210+R215*D215+R220*D220+R225*D225+R230*D230+R235*D235+R240*D240+R245*D245+R250*D250+R256*D256+R261*D261+R266*D266+R271*D271+R276*D276+R281*D281+R286*D286+R291*D291+R296*D296+R302*D302+R307*D307+R312*D312+R317*D317+R322*D322+R327*D327</f>
        <v>0</v>
      </c>
      <c r="S1" s="293">
        <f>S6*D6+S11*D11+S16*D16+S22*D22+S27*D27+S32*D32+S37*D37+S42*D42+S47*D47+S52*D52+S58*D58+S63*D63+S68*D68+S74*D74+S79*D79+S84*D84+S89*D89+S94*D94+S99*D99+S105*D105+S110*D110+S115*D115+S120*D120+S126*D126+S131*D131+S136*D136+S141*D141+S146*D146+S151*D151+S157*D157+S162*D162+S167*D167+S173*D173+S179*D179+S184*D184+S189*D189+S194*D194+S199*D199+S204*D204+S210*D210+S215*D215+S220*D220+S225*D225+S230*D230+S235*D235+S240*D240+S245*D240+S250*E250+S256*D256+S261*D261+S266*D266+S271*D271+S276*D276+S281*D281+S286*D286+S291*D291+S296*D296+S302*D302+S307*D307+S312*D312+S317*D317+S322*D322+S327*D327</f>
        <v>0</v>
      </c>
      <c r="T1" s="293">
        <f>T6*D6+T11*D11+T16*D16+T22*D22+T27*D27+T32*D32+T37*D37+T42*D42+T47*D47+T52*D52+T58*D58+T63*D63+T68*D68+T74*D74+T79*D79+T84*D84+T89*D89+T94*D94+T99*D99+T105*D105+T110*D110+T115*D115+T120*D120+T126*D126+T131*D131+T136*D136+T141*D141+T146*D146+T151*D151+T157*D157+T162*D162+T167*D167+T173*D173+T179*D179+T184*D184+T189*D189+T194*D194+T199*D199+T204*D204+T210*D210+T215*D215+T220*D220+T225*D225+T230*D230+T235*D235+T240*D240+T245*D245+T250*D250+T256*D256+T261*D261+T266*D266+T271*D271+T276*D276+T281*D281+T286*D286+T291*D291+T296*D296+T302*D302+T307*D307+T312*D312+T317*D317+T322*D322+T327*D327</f>
        <v>0</v>
      </c>
      <c r="U1" s="729" t="s">
        <v>1</v>
      </c>
      <c r="V1" s="729"/>
      <c r="W1" s="730"/>
      <c r="X1" s="336">
        <f>SUM(V6:V331)</f>
        <v>0</v>
      </c>
      <c r="Y1" s="399"/>
      <c r="Z1" s="1"/>
      <c r="AA1" s="1"/>
    </row>
    <row r="2" spans="1:27" ht="15" customHeight="1" x14ac:dyDescent="0.3">
      <c r="A2" s="79"/>
      <c r="B2" s="79"/>
      <c r="C2" s="79"/>
      <c r="D2" s="1"/>
      <c r="E2" s="54"/>
      <c r="F2" s="731" t="s">
        <v>103</v>
      </c>
      <c r="G2" s="733" t="s">
        <v>168</v>
      </c>
      <c r="H2" s="735" t="s">
        <v>169</v>
      </c>
      <c r="I2" s="737" t="s">
        <v>170</v>
      </c>
      <c r="J2" s="739" t="s">
        <v>171</v>
      </c>
      <c r="K2" s="741" t="s">
        <v>172</v>
      </c>
      <c r="L2" s="743" t="s">
        <v>174</v>
      </c>
      <c r="M2" s="745" t="s">
        <v>173</v>
      </c>
      <c r="N2" s="631" t="s">
        <v>175</v>
      </c>
      <c r="O2" s="760" t="s">
        <v>2</v>
      </c>
      <c r="P2" s="762" t="s">
        <v>3</v>
      </c>
      <c r="Q2" s="764" t="s">
        <v>4</v>
      </c>
      <c r="R2" s="766" t="s">
        <v>5</v>
      </c>
      <c r="S2" s="737" t="s">
        <v>6</v>
      </c>
      <c r="T2" s="752" t="s">
        <v>7</v>
      </c>
      <c r="U2" s="754" t="s">
        <v>8</v>
      </c>
      <c r="V2" s="755"/>
      <c r="W2" s="756"/>
      <c r="X2" s="397">
        <f>SUM(U6:U332)</f>
        <v>0</v>
      </c>
      <c r="Y2" s="398"/>
      <c r="Z2" s="1"/>
      <c r="AA2" s="1"/>
    </row>
    <row r="3" spans="1:27" ht="27" customHeight="1" x14ac:dyDescent="0.35">
      <c r="A3" s="19"/>
      <c r="B3" s="19"/>
      <c r="C3" s="19"/>
      <c r="D3" s="269"/>
      <c r="E3" s="294"/>
      <c r="F3" s="731"/>
      <c r="G3" s="733"/>
      <c r="H3" s="735"/>
      <c r="I3" s="737"/>
      <c r="J3" s="739"/>
      <c r="K3" s="741"/>
      <c r="L3" s="743"/>
      <c r="M3" s="745"/>
      <c r="N3" s="631"/>
      <c r="O3" s="760"/>
      <c r="P3" s="762"/>
      <c r="Q3" s="764"/>
      <c r="R3" s="766"/>
      <c r="S3" s="737"/>
      <c r="T3" s="752"/>
      <c r="U3" s="671" t="s">
        <v>104</v>
      </c>
      <c r="V3" s="672"/>
      <c r="W3" s="673"/>
      <c r="X3" s="464">
        <f>SUM(W6:W331)</f>
        <v>0</v>
      </c>
      <c r="Y3" s="337"/>
      <c r="Z3" s="1"/>
      <c r="AA3" s="1"/>
    </row>
    <row r="4" spans="1:27" ht="54.75" customHeight="1" x14ac:dyDescent="0.35">
      <c r="A4" s="295"/>
      <c r="B4" s="296"/>
      <c r="C4" s="297" t="s">
        <v>9</v>
      </c>
      <c r="D4" s="297" t="s">
        <v>105</v>
      </c>
      <c r="E4" s="297" t="s">
        <v>226</v>
      </c>
      <c r="F4" s="732"/>
      <c r="G4" s="734"/>
      <c r="H4" s="736"/>
      <c r="I4" s="738"/>
      <c r="J4" s="740"/>
      <c r="K4" s="742"/>
      <c r="L4" s="744"/>
      <c r="M4" s="746"/>
      <c r="N4" s="632"/>
      <c r="O4" s="761"/>
      <c r="P4" s="763"/>
      <c r="Q4" s="765"/>
      <c r="R4" s="767"/>
      <c r="S4" s="738"/>
      <c r="T4" s="753"/>
      <c r="U4" s="298" t="s">
        <v>11</v>
      </c>
      <c r="V4" s="298" t="s">
        <v>12</v>
      </c>
      <c r="W4" s="299" t="s">
        <v>226</v>
      </c>
      <c r="X4" s="1"/>
      <c r="Y4" s="1"/>
      <c r="Z4" s="1"/>
      <c r="AA4" s="1"/>
    </row>
    <row r="5" spans="1:27" s="308" customFormat="1" ht="18.75" customHeight="1" x14ac:dyDescent="0.5">
      <c r="A5" s="757" t="s">
        <v>106</v>
      </c>
      <c r="B5" s="758"/>
      <c r="C5" s="759"/>
      <c r="D5" s="306"/>
      <c r="E5" s="307"/>
      <c r="F5" s="338"/>
      <c r="G5" s="338"/>
      <c r="H5" s="339"/>
      <c r="I5" s="339"/>
      <c r="J5" s="340"/>
      <c r="K5" s="338"/>
      <c r="L5" s="338"/>
      <c r="M5" s="340"/>
      <c r="N5" s="338"/>
      <c r="O5" s="341"/>
      <c r="P5" s="339"/>
      <c r="Q5" s="339"/>
      <c r="R5" s="339"/>
      <c r="S5" s="339"/>
      <c r="T5" s="341"/>
      <c r="U5" s="342"/>
      <c r="V5" s="342"/>
      <c r="W5" s="343"/>
    </row>
    <row r="6" spans="1:27" ht="19.5" customHeight="1" x14ac:dyDescent="0.35">
      <c r="A6" s="300"/>
      <c r="B6" s="301"/>
      <c r="C6" s="591" t="s">
        <v>107</v>
      </c>
      <c r="D6" s="749">
        <v>20</v>
      </c>
      <c r="E6" s="750">
        <v>36</v>
      </c>
      <c r="F6" s="748"/>
      <c r="G6" s="747"/>
      <c r="H6" s="751"/>
      <c r="I6" s="773"/>
      <c r="J6" s="774"/>
      <c r="K6" s="775"/>
      <c r="L6" s="751"/>
      <c r="M6" s="747"/>
      <c r="N6" s="748"/>
      <c r="O6" s="768"/>
      <c r="P6" s="769"/>
      <c r="Q6" s="770"/>
      <c r="R6" s="771"/>
      <c r="S6" s="772"/>
      <c r="T6" s="751"/>
      <c r="U6" s="542">
        <f>SUM(F6:T10)</f>
        <v>0</v>
      </c>
      <c r="V6" s="542">
        <f>U6*D6</f>
        <v>0</v>
      </c>
      <c r="W6" s="544">
        <f>U6*E6</f>
        <v>0</v>
      </c>
    </row>
    <row r="7" spans="1:27" ht="19.5" customHeight="1" x14ac:dyDescent="0.35">
      <c r="A7" s="269"/>
      <c r="B7" s="270"/>
      <c r="C7" s="578"/>
      <c r="D7" s="692"/>
      <c r="E7" s="694"/>
      <c r="F7" s="696"/>
      <c r="G7" s="699"/>
      <c r="H7" s="686"/>
      <c r="I7" s="702"/>
      <c r="J7" s="705"/>
      <c r="K7" s="708"/>
      <c r="L7" s="686"/>
      <c r="M7" s="699"/>
      <c r="N7" s="696"/>
      <c r="O7" s="712"/>
      <c r="P7" s="715"/>
      <c r="Q7" s="718"/>
      <c r="R7" s="721"/>
      <c r="S7" s="724"/>
      <c r="T7" s="686"/>
      <c r="U7" s="542"/>
      <c r="V7" s="542"/>
      <c r="W7" s="544"/>
    </row>
    <row r="8" spans="1:27" ht="19.5" customHeight="1" x14ac:dyDescent="0.35">
      <c r="A8" s="269"/>
      <c r="B8" s="270"/>
      <c r="C8" s="578"/>
      <c r="D8" s="692"/>
      <c r="E8" s="694"/>
      <c r="F8" s="696"/>
      <c r="G8" s="699"/>
      <c r="H8" s="686"/>
      <c r="I8" s="702"/>
      <c r="J8" s="705"/>
      <c r="K8" s="708"/>
      <c r="L8" s="686"/>
      <c r="M8" s="699"/>
      <c r="N8" s="696"/>
      <c r="O8" s="712"/>
      <c r="P8" s="715"/>
      <c r="Q8" s="718"/>
      <c r="R8" s="721"/>
      <c r="S8" s="724"/>
      <c r="T8" s="686"/>
      <c r="U8" s="542"/>
      <c r="V8" s="542"/>
      <c r="W8" s="544"/>
    </row>
    <row r="9" spans="1:27" ht="19.5" customHeight="1" x14ac:dyDescent="0.35">
      <c r="A9" s="269"/>
      <c r="B9" s="270"/>
      <c r="C9" s="578"/>
      <c r="D9" s="692"/>
      <c r="E9" s="694"/>
      <c r="F9" s="696"/>
      <c r="G9" s="699"/>
      <c r="H9" s="686"/>
      <c r="I9" s="702"/>
      <c r="J9" s="705"/>
      <c r="K9" s="708"/>
      <c r="L9" s="686"/>
      <c r="M9" s="699"/>
      <c r="N9" s="696"/>
      <c r="O9" s="712"/>
      <c r="P9" s="715"/>
      <c r="Q9" s="718"/>
      <c r="R9" s="721"/>
      <c r="S9" s="724"/>
      <c r="T9" s="686"/>
      <c r="U9" s="542"/>
      <c r="V9" s="542"/>
      <c r="W9" s="544"/>
    </row>
    <row r="10" spans="1:27" ht="19.5" customHeight="1" thickBot="1" x14ac:dyDescent="0.4">
      <c r="A10" s="271"/>
      <c r="B10" s="272"/>
      <c r="C10" s="579"/>
      <c r="D10" s="693"/>
      <c r="E10" s="695"/>
      <c r="F10" s="697"/>
      <c r="G10" s="700"/>
      <c r="H10" s="687"/>
      <c r="I10" s="703"/>
      <c r="J10" s="706"/>
      <c r="K10" s="709"/>
      <c r="L10" s="687"/>
      <c r="M10" s="700"/>
      <c r="N10" s="697"/>
      <c r="O10" s="713"/>
      <c r="P10" s="716"/>
      <c r="Q10" s="719"/>
      <c r="R10" s="722"/>
      <c r="S10" s="725"/>
      <c r="T10" s="687"/>
      <c r="U10" s="543"/>
      <c r="V10" s="543"/>
      <c r="W10" s="545"/>
    </row>
    <row r="11" spans="1:27" ht="19.5" customHeight="1" x14ac:dyDescent="0.35">
      <c r="A11" s="267"/>
      <c r="B11" s="268"/>
      <c r="C11" s="578" t="s">
        <v>108</v>
      </c>
      <c r="D11" s="692">
        <v>30</v>
      </c>
      <c r="E11" s="694">
        <v>54</v>
      </c>
      <c r="F11" s="696"/>
      <c r="G11" s="698"/>
      <c r="H11" s="685"/>
      <c r="I11" s="701"/>
      <c r="J11" s="704"/>
      <c r="K11" s="707"/>
      <c r="L11" s="685"/>
      <c r="M11" s="698"/>
      <c r="N11" s="710"/>
      <c r="O11" s="711"/>
      <c r="P11" s="714"/>
      <c r="Q11" s="717"/>
      <c r="R11" s="720"/>
      <c r="S11" s="723"/>
      <c r="T11" s="685"/>
      <c r="U11" s="542">
        <f>SUM(F11:T15)</f>
        <v>0</v>
      </c>
      <c r="V11" s="688">
        <f>U11*D11</f>
        <v>0</v>
      </c>
      <c r="W11" s="690">
        <f>U11*E11</f>
        <v>0</v>
      </c>
    </row>
    <row r="12" spans="1:27" ht="19.5" customHeight="1" x14ac:dyDescent="0.35">
      <c r="A12" s="269"/>
      <c r="B12" s="270"/>
      <c r="C12" s="578"/>
      <c r="D12" s="692"/>
      <c r="E12" s="694"/>
      <c r="F12" s="696"/>
      <c r="G12" s="699"/>
      <c r="H12" s="686"/>
      <c r="I12" s="702"/>
      <c r="J12" s="705"/>
      <c r="K12" s="708"/>
      <c r="L12" s="686"/>
      <c r="M12" s="699"/>
      <c r="N12" s="696"/>
      <c r="O12" s="712"/>
      <c r="P12" s="715"/>
      <c r="Q12" s="718"/>
      <c r="R12" s="721"/>
      <c r="S12" s="724"/>
      <c r="T12" s="686"/>
      <c r="U12" s="542"/>
      <c r="V12" s="688"/>
      <c r="W12" s="690"/>
    </row>
    <row r="13" spans="1:27" ht="19.5" customHeight="1" x14ac:dyDescent="0.35">
      <c r="A13" s="269"/>
      <c r="B13" s="270"/>
      <c r="C13" s="578"/>
      <c r="D13" s="692"/>
      <c r="E13" s="694"/>
      <c r="F13" s="696"/>
      <c r="G13" s="699"/>
      <c r="H13" s="686"/>
      <c r="I13" s="702"/>
      <c r="J13" s="705"/>
      <c r="K13" s="708"/>
      <c r="L13" s="686"/>
      <c r="M13" s="699"/>
      <c r="N13" s="696"/>
      <c r="O13" s="712"/>
      <c r="P13" s="715"/>
      <c r="Q13" s="718"/>
      <c r="R13" s="721"/>
      <c r="S13" s="724"/>
      <c r="T13" s="686"/>
      <c r="U13" s="542"/>
      <c r="V13" s="688"/>
      <c r="W13" s="690"/>
    </row>
    <row r="14" spans="1:27" ht="19.95" customHeight="1" x14ac:dyDescent="0.35">
      <c r="A14" s="269"/>
      <c r="B14" s="270"/>
      <c r="C14" s="578"/>
      <c r="D14" s="692"/>
      <c r="E14" s="694"/>
      <c r="F14" s="696"/>
      <c r="G14" s="699"/>
      <c r="H14" s="686"/>
      <c r="I14" s="702"/>
      <c r="J14" s="705"/>
      <c r="K14" s="708"/>
      <c r="L14" s="686"/>
      <c r="M14" s="699"/>
      <c r="N14" s="696"/>
      <c r="O14" s="712"/>
      <c r="P14" s="715"/>
      <c r="Q14" s="718"/>
      <c r="R14" s="721"/>
      <c r="S14" s="724"/>
      <c r="T14" s="686"/>
      <c r="U14" s="542"/>
      <c r="V14" s="688"/>
      <c r="W14" s="690"/>
    </row>
    <row r="15" spans="1:27" ht="19.95" customHeight="1" thickBot="1" x14ac:dyDescent="0.4">
      <c r="A15" s="271"/>
      <c r="B15" s="272"/>
      <c r="C15" s="579"/>
      <c r="D15" s="693"/>
      <c r="E15" s="695"/>
      <c r="F15" s="697"/>
      <c r="G15" s="700"/>
      <c r="H15" s="687"/>
      <c r="I15" s="703"/>
      <c r="J15" s="706"/>
      <c r="K15" s="709"/>
      <c r="L15" s="687"/>
      <c r="M15" s="700"/>
      <c r="N15" s="697"/>
      <c r="O15" s="713"/>
      <c r="P15" s="716"/>
      <c r="Q15" s="719"/>
      <c r="R15" s="722"/>
      <c r="S15" s="725"/>
      <c r="T15" s="687"/>
      <c r="U15" s="543"/>
      <c r="V15" s="689"/>
      <c r="W15" s="691"/>
    </row>
    <row r="16" spans="1:27" ht="19.95" customHeight="1" x14ac:dyDescent="0.35">
      <c r="A16" s="267"/>
      <c r="B16" s="268"/>
      <c r="C16" s="578" t="s">
        <v>109</v>
      </c>
      <c r="D16" s="692">
        <v>30</v>
      </c>
      <c r="E16" s="694">
        <v>54</v>
      </c>
      <c r="F16" s="696"/>
      <c r="G16" s="698"/>
      <c r="H16" s="685"/>
      <c r="I16" s="701"/>
      <c r="J16" s="704"/>
      <c r="K16" s="707"/>
      <c r="L16" s="685"/>
      <c r="M16" s="698"/>
      <c r="N16" s="710"/>
      <c r="O16" s="711"/>
      <c r="P16" s="714"/>
      <c r="Q16" s="717"/>
      <c r="R16" s="720"/>
      <c r="S16" s="723"/>
      <c r="T16" s="685"/>
      <c r="U16" s="542">
        <f>SUM(F16:T20)</f>
        <v>0</v>
      </c>
      <c r="V16" s="688">
        <f>U16*D16</f>
        <v>0</v>
      </c>
      <c r="W16" s="690">
        <f>U16*E16</f>
        <v>0</v>
      </c>
    </row>
    <row r="17" spans="1:23" ht="19.95" customHeight="1" x14ac:dyDescent="0.35">
      <c r="A17" s="269"/>
      <c r="B17" s="270"/>
      <c r="C17" s="578"/>
      <c r="D17" s="692"/>
      <c r="E17" s="694"/>
      <c r="F17" s="696"/>
      <c r="G17" s="699"/>
      <c r="H17" s="686"/>
      <c r="I17" s="702"/>
      <c r="J17" s="705"/>
      <c r="K17" s="708"/>
      <c r="L17" s="686"/>
      <c r="M17" s="699"/>
      <c r="N17" s="696"/>
      <c r="O17" s="712"/>
      <c r="P17" s="715"/>
      <c r="Q17" s="718"/>
      <c r="R17" s="721"/>
      <c r="S17" s="724"/>
      <c r="T17" s="686"/>
      <c r="U17" s="542"/>
      <c r="V17" s="688"/>
      <c r="W17" s="690"/>
    </row>
    <row r="18" spans="1:23" ht="19.95" customHeight="1" x14ac:dyDescent="0.35">
      <c r="A18" s="269"/>
      <c r="B18" s="270"/>
      <c r="C18" s="578"/>
      <c r="D18" s="692"/>
      <c r="E18" s="694"/>
      <c r="F18" s="696"/>
      <c r="G18" s="699"/>
      <c r="H18" s="686"/>
      <c r="I18" s="702"/>
      <c r="J18" s="705"/>
      <c r="K18" s="708"/>
      <c r="L18" s="686"/>
      <c r="M18" s="699"/>
      <c r="N18" s="696"/>
      <c r="O18" s="712"/>
      <c r="P18" s="715"/>
      <c r="Q18" s="718"/>
      <c r="R18" s="721"/>
      <c r="S18" s="724"/>
      <c r="T18" s="686"/>
      <c r="U18" s="542"/>
      <c r="V18" s="688"/>
      <c r="W18" s="690"/>
    </row>
    <row r="19" spans="1:23" ht="19.95" customHeight="1" x14ac:dyDescent="0.35">
      <c r="A19" s="269"/>
      <c r="B19" s="270"/>
      <c r="C19" s="578"/>
      <c r="D19" s="692"/>
      <c r="E19" s="694"/>
      <c r="F19" s="696"/>
      <c r="G19" s="699"/>
      <c r="H19" s="686"/>
      <c r="I19" s="702"/>
      <c r="J19" s="705"/>
      <c r="K19" s="708"/>
      <c r="L19" s="686"/>
      <c r="M19" s="699"/>
      <c r="N19" s="696"/>
      <c r="O19" s="712"/>
      <c r="P19" s="715"/>
      <c r="Q19" s="718"/>
      <c r="R19" s="721"/>
      <c r="S19" s="724"/>
      <c r="T19" s="686"/>
      <c r="U19" s="542"/>
      <c r="V19" s="688"/>
      <c r="W19" s="690"/>
    </row>
    <row r="20" spans="1:23" ht="19.95" customHeight="1" thickBot="1" x14ac:dyDescent="0.4">
      <c r="A20" s="271"/>
      <c r="B20" s="272"/>
      <c r="C20" s="579"/>
      <c r="D20" s="693"/>
      <c r="E20" s="695"/>
      <c r="F20" s="697"/>
      <c r="G20" s="700"/>
      <c r="H20" s="687"/>
      <c r="I20" s="703"/>
      <c r="J20" s="706"/>
      <c r="K20" s="709"/>
      <c r="L20" s="687"/>
      <c r="M20" s="700"/>
      <c r="N20" s="697"/>
      <c r="O20" s="713"/>
      <c r="P20" s="716"/>
      <c r="Q20" s="719"/>
      <c r="R20" s="722"/>
      <c r="S20" s="725"/>
      <c r="T20" s="687"/>
      <c r="U20" s="543"/>
      <c r="V20" s="689"/>
      <c r="W20" s="691"/>
    </row>
    <row r="21" spans="1:23" s="308" customFormat="1" ht="19.95" customHeight="1" x14ac:dyDescent="0.5">
      <c r="A21" s="776" t="s">
        <v>110</v>
      </c>
      <c r="B21" s="777"/>
      <c r="C21" s="778"/>
      <c r="D21" s="309"/>
      <c r="E21" s="310"/>
      <c r="F21" s="311"/>
      <c r="G21" s="311"/>
      <c r="H21" s="311"/>
      <c r="I21" s="311"/>
      <c r="J21" s="311"/>
      <c r="K21" s="311"/>
      <c r="L21" s="311"/>
      <c r="M21" s="311"/>
      <c r="N21" s="311"/>
      <c r="O21" s="311"/>
      <c r="P21" s="311"/>
      <c r="Q21" s="311"/>
      <c r="R21" s="311"/>
      <c r="S21" s="311"/>
      <c r="T21" s="311"/>
      <c r="U21" s="312"/>
      <c r="V21" s="312"/>
      <c r="W21" s="313"/>
    </row>
    <row r="22" spans="1:23" ht="19.95" customHeight="1" x14ac:dyDescent="0.35">
      <c r="A22" s="267"/>
      <c r="B22" s="268"/>
      <c r="C22" s="578" t="s">
        <v>111</v>
      </c>
      <c r="D22" s="692">
        <v>10</v>
      </c>
      <c r="E22" s="694">
        <v>50</v>
      </c>
      <c r="F22" s="696"/>
      <c r="G22" s="747"/>
      <c r="H22" s="751"/>
      <c r="I22" s="773"/>
      <c r="J22" s="774"/>
      <c r="K22" s="775"/>
      <c r="L22" s="751"/>
      <c r="M22" s="747"/>
      <c r="N22" s="748"/>
      <c r="O22" s="768"/>
      <c r="P22" s="769"/>
      <c r="Q22" s="770"/>
      <c r="R22" s="771"/>
      <c r="S22" s="772"/>
      <c r="T22" s="751"/>
      <c r="U22" s="688">
        <f>SUM(F22:T26)</f>
        <v>0</v>
      </c>
      <c r="V22" s="688">
        <f>U22*D22</f>
        <v>0</v>
      </c>
      <c r="W22" s="690">
        <f>U22*E22</f>
        <v>0</v>
      </c>
    </row>
    <row r="23" spans="1:23" ht="19.95" customHeight="1" x14ac:dyDescent="0.35">
      <c r="A23" s="269"/>
      <c r="B23" s="270"/>
      <c r="C23" s="578"/>
      <c r="D23" s="692"/>
      <c r="E23" s="694"/>
      <c r="F23" s="696"/>
      <c r="G23" s="699"/>
      <c r="H23" s="686"/>
      <c r="I23" s="702"/>
      <c r="J23" s="705"/>
      <c r="K23" s="708"/>
      <c r="L23" s="686"/>
      <c r="M23" s="699"/>
      <c r="N23" s="696"/>
      <c r="O23" s="712"/>
      <c r="P23" s="715"/>
      <c r="Q23" s="718"/>
      <c r="R23" s="721"/>
      <c r="S23" s="724"/>
      <c r="T23" s="686"/>
      <c r="U23" s="688"/>
      <c r="V23" s="688"/>
      <c r="W23" s="690"/>
    </row>
    <row r="24" spans="1:23" ht="19.95" customHeight="1" x14ac:dyDescent="0.35">
      <c r="A24" s="269"/>
      <c r="B24" s="270"/>
      <c r="C24" s="578"/>
      <c r="D24" s="692"/>
      <c r="E24" s="694"/>
      <c r="F24" s="696"/>
      <c r="G24" s="699"/>
      <c r="H24" s="686"/>
      <c r="I24" s="702"/>
      <c r="J24" s="705"/>
      <c r="K24" s="708"/>
      <c r="L24" s="686"/>
      <c r="M24" s="699"/>
      <c r="N24" s="696"/>
      <c r="O24" s="712"/>
      <c r="P24" s="715"/>
      <c r="Q24" s="718"/>
      <c r="R24" s="721"/>
      <c r="S24" s="724"/>
      <c r="T24" s="686"/>
      <c r="U24" s="688"/>
      <c r="V24" s="688"/>
      <c r="W24" s="690"/>
    </row>
    <row r="25" spans="1:23" ht="19.95" customHeight="1" x14ac:dyDescent="0.35">
      <c r="A25" s="269"/>
      <c r="B25" s="270"/>
      <c r="C25" s="578"/>
      <c r="D25" s="692"/>
      <c r="E25" s="694"/>
      <c r="F25" s="696"/>
      <c r="G25" s="699"/>
      <c r="H25" s="686"/>
      <c r="I25" s="702"/>
      <c r="J25" s="705"/>
      <c r="K25" s="708"/>
      <c r="L25" s="686"/>
      <c r="M25" s="699"/>
      <c r="N25" s="696"/>
      <c r="O25" s="712"/>
      <c r="P25" s="715"/>
      <c r="Q25" s="718"/>
      <c r="R25" s="721"/>
      <c r="S25" s="724"/>
      <c r="T25" s="686"/>
      <c r="U25" s="688"/>
      <c r="V25" s="688"/>
      <c r="W25" s="690"/>
    </row>
    <row r="26" spans="1:23" ht="19.95" customHeight="1" thickBot="1" x14ac:dyDescent="0.4">
      <c r="A26" s="271"/>
      <c r="B26" s="272"/>
      <c r="C26" s="579"/>
      <c r="D26" s="693"/>
      <c r="E26" s="695"/>
      <c r="F26" s="697"/>
      <c r="G26" s="700"/>
      <c r="H26" s="687"/>
      <c r="I26" s="703"/>
      <c r="J26" s="706"/>
      <c r="K26" s="709"/>
      <c r="L26" s="687"/>
      <c r="M26" s="700"/>
      <c r="N26" s="697"/>
      <c r="O26" s="713"/>
      <c r="P26" s="716"/>
      <c r="Q26" s="719"/>
      <c r="R26" s="722"/>
      <c r="S26" s="725"/>
      <c r="T26" s="687"/>
      <c r="U26" s="689"/>
      <c r="V26" s="689"/>
      <c r="W26" s="691"/>
    </row>
    <row r="27" spans="1:23" ht="19.95" customHeight="1" x14ac:dyDescent="0.35">
      <c r="A27" s="267"/>
      <c r="B27" s="268"/>
      <c r="C27" s="578" t="s">
        <v>112</v>
      </c>
      <c r="D27" s="692">
        <v>10</v>
      </c>
      <c r="E27" s="694">
        <v>55</v>
      </c>
      <c r="F27" s="696"/>
      <c r="G27" s="698"/>
      <c r="H27" s="685"/>
      <c r="I27" s="701"/>
      <c r="J27" s="704"/>
      <c r="K27" s="707"/>
      <c r="L27" s="685"/>
      <c r="M27" s="698"/>
      <c r="N27" s="710"/>
      <c r="O27" s="711"/>
      <c r="P27" s="714"/>
      <c r="Q27" s="717"/>
      <c r="R27" s="720"/>
      <c r="S27" s="723"/>
      <c r="T27" s="685"/>
      <c r="U27" s="688">
        <f>SUM(F27:T31)</f>
        <v>0</v>
      </c>
      <c r="V27" s="688">
        <f>U27*D27</f>
        <v>0</v>
      </c>
      <c r="W27" s="690">
        <f>U27*E27</f>
        <v>0</v>
      </c>
    </row>
    <row r="28" spans="1:23" ht="19.95" customHeight="1" x14ac:dyDescent="0.35">
      <c r="A28" s="269"/>
      <c r="B28" s="270"/>
      <c r="C28" s="578"/>
      <c r="D28" s="692"/>
      <c r="E28" s="694"/>
      <c r="F28" s="696"/>
      <c r="G28" s="699"/>
      <c r="H28" s="686"/>
      <c r="I28" s="702"/>
      <c r="J28" s="705"/>
      <c r="K28" s="708"/>
      <c r="L28" s="686"/>
      <c r="M28" s="699"/>
      <c r="N28" s="696"/>
      <c r="O28" s="712"/>
      <c r="P28" s="715"/>
      <c r="Q28" s="718"/>
      <c r="R28" s="721"/>
      <c r="S28" s="724"/>
      <c r="T28" s="686"/>
      <c r="U28" s="688"/>
      <c r="V28" s="688"/>
      <c r="W28" s="690"/>
    </row>
    <row r="29" spans="1:23" ht="19.95" customHeight="1" x14ac:dyDescent="0.35">
      <c r="A29" s="269"/>
      <c r="B29" s="270"/>
      <c r="C29" s="578"/>
      <c r="D29" s="692"/>
      <c r="E29" s="694"/>
      <c r="F29" s="696"/>
      <c r="G29" s="699"/>
      <c r="H29" s="686"/>
      <c r="I29" s="702"/>
      <c r="J29" s="705"/>
      <c r="K29" s="708"/>
      <c r="L29" s="686"/>
      <c r="M29" s="699"/>
      <c r="N29" s="696"/>
      <c r="O29" s="712"/>
      <c r="P29" s="715"/>
      <c r="Q29" s="718"/>
      <c r="R29" s="721"/>
      <c r="S29" s="724"/>
      <c r="T29" s="686"/>
      <c r="U29" s="688"/>
      <c r="V29" s="688"/>
      <c r="W29" s="690"/>
    </row>
    <row r="30" spans="1:23" ht="19.95" customHeight="1" x14ac:dyDescent="0.35">
      <c r="A30" s="269"/>
      <c r="B30" s="270"/>
      <c r="C30" s="578"/>
      <c r="D30" s="692"/>
      <c r="E30" s="694"/>
      <c r="F30" s="696"/>
      <c r="G30" s="699"/>
      <c r="H30" s="686"/>
      <c r="I30" s="702"/>
      <c r="J30" s="705"/>
      <c r="K30" s="708"/>
      <c r="L30" s="686"/>
      <c r="M30" s="699"/>
      <c r="N30" s="696"/>
      <c r="O30" s="712"/>
      <c r="P30" s="715"/>
      <c r="Q30" s="718"/>
      <c r="R30" s="721"/>
      <c r="S30" s="724"/>
      <c r="T30" s="686"/>
      <c r="U30" s="688"/>
      <c r="V30" s="688"/>
      <c r="W30" s="690"/>
    </row>
    <row r="31" spans="1:23" ht="19.95" customHeight="1" thickBot="1" x14ac:dyDescent="0.4">
      <c r="A31" s="271"/>
      <c r="B31" s="272"/>
      <c r="C31" s="579"/>
      <c r="D31" s="693"/>
      <c r="E31" s="695"/>
      <c r="F31" s="697"/>
      <c r="G31" s="700"/>
      <c r="H31" s="687"/>
      <c r="I31" s="703"/>
      <c r="J31" s="706"/>
      <c r="K31" s="709"/>
      <c r="L31" s="687"/>
      <c r="M31" s="700"/>
      <c r="N31" s="697"/>
      <c r="O31" s="713"/>
      <c r="P31" s="716"/>
      <c r="Q31" s="719"/>
      <c r="R31" s="722"/>
      <c r="S31" s="725"/>
      <c r="T31" s="687"/>
      <c r="U31" s="689"/>
      <c r="V31" s="689"/>
      <c r="W31" s="691"/>
    </row>
    <row r="32" spans="1:23" ht="19.95" customHeight="1" x14ac:dyDescent="0.35">
      <c r="A32" s="267"/>
      <c r="B32" s="268"/>
      <c r="C32" s="578" t="s">
        <v>113</v>
      </c>
      <c r="D32" s="692">
        <v>10</v>
      </c>
      <c r="E32" s="694">
        <v>70</v>
      </c>
      <c r="F32" s="696"/>
      <c r="G32" s="698"/>
      <c r="H32" s="685"/>
      <c r="I32" s="701"/>
      <c r="J32" s="704"/>
      <c r="K32" s="707"/>
      <c r="L32" s="685"/>
      <c r="M32" s="698"/>
      <c r="N32" s="710"/>
      <c r="O32" s="711"/>
      <c r="P32" s="714"/>
      <c r="Q32" s="717"/>
      <c r="R32" s="720"/>
      <c r="S32" s="723"/>
      <c r="T32" s="685"/>
      <c r="U32" s="688">
        <f>SUM(F32:T36)</f>
        <v>0</v>
      </c>
      <c r="V32" s="688">
        <f>U32*D32</f>
        <v>0</v>
      </c>
      <c r="W32" s="690">
        <f>U32*E32</f>
        <v>0</v>
      </c>
    </row>
    <row r="33" spans="1:23" ht="19.95" customHeight="1" x14ac:dyDescent="0.35">
      <c r="A33" s="269"/>
      <c r="B33" s="270"/>
      <c r="C33" s="578"/>
      <c r="D33" s="692"/>
      <c r="E33" s="694"/>
      <c r="F33" s="696"/>
      <c r="G33" s="699"/>
      <c r="H33" s="686"/>
      <c r="I33" s="702"/>
      <c r="J33" s="705"/>
      <c r="K33" s="708"/>
      <c r="L33" s="686"/>
      <c r="M33" s="699"/>
      <c r="N33" s="696"/>
      <c r="O33" s="712"/>
      <c r="P33" s="715"/>
      <c r="Q33" s="718"/>
      <c r="R33" s="721"/>
      <c r="S33" s="724"/>
      <c r="T33" s="686"/>
      <c r="U33" s="688"/>
      <c r="V33" s="688"/>
      <c r="W33" s="690"/>
    </row>
    <row r="34" spans="1:23" ht="19.95" customHeight="1" x14ac:dyDescent="0.35">
      <c r="A34" s="269"/>
      <c r="B34" s="270"/>
      <c r="C34" s="578"/>
      <c r="D34" s="692"/>
      <c r="E34" s="694"/>
      <c r="F34" s="696"/>
      <c r="G34" s="699"/>
      <c r="H34" s="686"/>
      <c r="I34" s="702"/>
      <c r="J34" s="705"/>
      <c r="K34" s="708"/>
      <c r="L34" s="686"/>
      <c r="M34" s="699"/>
      <c r="N34" s="696"/>
      <c r="O34" s="712"/>
      <c r="P34" s="715"/>
      <c r="Q34" s="718"/>
      <c r="R34" s="721"/>
      <c r="S34" s="724"/>
      <c r="T34" s="686"/>
      <c r="U34" s="688"/>
      <c r="V34" s="688"/>
      <c r="W34" s="690"/>
    </row>
    <row r="35" spans="1:23" ht="19.95" customHeight="1" x14ac:dyDescent="0.35">
      <c r="A35" s="269"/>
      <c r="B35" s="270"/>
      <c r="C35" s="578"/>
      <c r="D35" s="692"/>
      <c r="E35" s="694"/>
      <c r="F35" s="696"/>
      <c r="G35" s="699"/>
      <c r="H35" s="686"/>
      <c r="I35" s="702"/>
      <c r="J35" s="705"/>
      <c r="K35" s="708"/>
      <c r="L35" s="686"/>
      <c r="M35" s="699"/>
      <c r="N35" s="696"/>
      <c r="O35" s="712"/>
      <c r="P35" s="715"/>
      <c r="Q35" s="718"/>
      <c r="R35" s="721"/>
      <c r="S35" s="724"/>
      <c r="T35" s="686"/>
      <c r="U35" s="688"/>
      <c r="V35" s="688"/>
      <c r="W35" s="690"/>
    </row>
    <row r="36" spans="1:23" ht="19.95" customHeight="1" thickBot="1" x14ac:dyDescent="0.4">
      <c r="A36" s="271"/>
      <c r="B36" s="272"/>
      <c r="C36" s="579"/>
      <c r="D36" s="693"/>
      <c r="E36" s="695"/>
      <c r="F36" s="697"/>
      <c r="G36" s="700"/>
      <c r="H36" s="687"/>
      <c r="I36" s="703"/>
      <c r="J36" s="706"/>
      <c r="K36" s="709"/>
      <c r="L36" s="687"/>
      <c r="M36" s="700"/>
      <c r="N36" s="697"/>
      <c r="O36" s="713"/>
      <c r="P36" s="716"/>
      <c r="Q36" s="719"/>
      <c r="R36" s="722"/>
      <c r="S36" s="725"/>
      <c r="T36" s="687"/>
      <c r="U36" s="689"/>
      <c r="V36" s="689"/>
      <c r="W36" s="691"/>
    </row>
    <row r="37" spans="1:23" ht="19.95" customHeight="1" x14ac:dyDescent="0.35">
      <c r="A37" s="267"/>
      <c r="B37" s="268"/>
      <c r="C37" s="578" t="s">
        <v>114</v>
      </c>
      <c r="D37" s="692">
        <v>15</v>
      </c>
      <c r="E37" s="694">
        <v>120</v>
      </c>
      <c r="F37" s="696"/>
      <c r="G37" s="698"/>
      <c r="H37" s="685"/>
      <c r="I37" s="701"/>
      <c r="J37" s="704"/>
      <c r="K37" s="707"/>
      <c r="L37" s="685"/>
      <c r="M37" s="698"/>
      <c r="N37" s="710"/>
      <c r="O37" s="711"/>
      <c r="P37" s="714"/>
      <c r="Q37" s="717"/>
      <c r="R37" s="720"/>
      <c r="S37" s="723"/>
      <c r="T37" s="685"/>
      <c r="U37" s="688">
        <f>SUM(F37:T41)</f>
        <v>0</v>
      </c>
      <c r="V37" s="688">
        <f>U37*D37</f>
        <v>0</v>
      </c>
      <c r="W37" s="690">
        <f>U37*E37</f>
        <v>0</v>
      </c>
    </row>
    <row r="38" spans="1:23" ht="19.95" customHeight="1" x14ac:dyDescent="0.35">
      <c r="A38" s="269"/>
      <c r="B38" s="270"/>
      <c r="C38" s="578"/>
      <c r="D38" s="692"/>
      <c r="E38" s="694"/>
      <c r="F38" s="696"/>
      <c r="G38" s="699"/>
      <c r="H38" s="686"/>
      <c r="I38" s="702"/>
      <c r="J38" s="705"/>
      <c r="K38" s="708"/>
      <c r="L38" s="686"/>
      <c r="M38" s="699"/>
      <c r="N38" s="696"/>
      <c r="O38" s="712"/>
      <c r="P38" s="715"/>
      <c r="Q38" s="718"/>
      <c r="R38" s="721"/>
      <c r="S38" s="724"/>
      <c r="T38" s="686"/>
      <c r="U38" s="688"/>
      <c r="V38" s="688"/>
      <c r="W38" s="690"/>
    </row>
    <row r="39" spans="1:23" ht="19.95" customHeight="1" x14ac:dyDescent="0.35">
      <c r="A39" s="269"/>
      <c r="B39" s="270"/>
      <c r="C39" s="578"/>
      <c r="D39" s="692"/>
      <c r="E39" s="694"/>
      <c r="F39" s="696"/>
      <c r="G39" s="699"/>
      <c r="H39" s="686"/>
      <c r="I39" s="702"/>
      <c r="J39" s="705"/>
      <c r="K39" s="708"/>
      <c r="L39" s="686"/>
      <c r="M39" s="699"/>
      <c r="N39" s="696"/>
      <c r="O39" s="712"/>
      <c r="P39" s="715"/>
      <c r="Q39" s="718"/>
      <c r="R39" s="721"/>
      <c r="S39" s="724"/>
      <c r="T39" s="686"/>
      <c r="U39" s="688"/>
      <c r="V39" s="688"/>
      <c r="W39" s="690"/>
    </row>
    <row r="40" spans="1:23" ht="19.95" customHeight="1" x14ac:dyDescent="0.35">
      <c r="A40" s="269"/>
      <c r="B40" s="270"/>
      <c r="C40" s="578"/>
      <c r="D40" s="692"/>
      <c r="E40" s="694"/>
      <c r="F40" s="696"/>
      <c r="G40" s="699"/>
      <c r="H40" s="686"/>
      <c r="I40" s="702"/>
      <c r="J40" s="705"/>
      <c r="K40" s="708"/>
      <c r="L40" s="686"/>
      <c r="M40" s="699"/>
      <c r="N40" s="696"/>
      <c r="O40" s="712"/>
      <c r="P40" s="715"/>
      <c r="Q40" s="718"/>
      <c r="R40" s="721"/>
      <c r="S40" s="724"/>
      <c r="T40" s="686"/>
      <c r="U40" s="688"/>
      <c r="V40" s="688"/>
      <c r="W40" s="690"/>
    </row>
    <row r="41" spans="1:23" ht="19.95" customHeight="1" thickBot="1" x14ac:dyDescent="0.4">
      <c r="A41" s="271"/>
      <c r="B41" s="272"/>
      <c r="C41" s="579"/>
      <c r="D41" s="693"/>
      <c r="E41" s="695"/>
      <c r="F41" s="697"/>
      <c r="G41" s="700"/>
      <c r="H41" s="687"/>
      <c r="I41" s="703"/>
      <c r="J41" s="706"/>
      <c r="K41" s="709"/>
      <c r="L41" s="687"/>
      <c r="M41" s="700"/>
      <c r="N41" s="697"/>
      <c r="O41" s="713"/>
      <c r="P41" s="716"/>
      <c r="Q41" s="719"/>
      <c r="R41" s="722"/>
      <c r="S41" s="725"/>
      <c r="T41" s="687"/>
      <c r="U41" s="689"/>
      <c r="V41" s="689"/>
      <c r="W41" s="691"/>
    </row>
    <row r="42" spans="1:23" ht="19.95" customHeight="1" x14ac:dyDescent="0.35">
      <c r="A42" s="267"/>
      <c r="B42" s="268"/>
      <c r="C42" s="578" t="s">
        <v>115</v>
      </c>
      <c r="D42" s="692">
        <v>6</v>
      </c>
      <c r="E42" s="694">
        <v>120</v>
      </c>
      <c r="F42" s="696"/>
      <c r="G42" s="698"/>
      <c r="H42" s="685"/>
      <c r="I42" s="701"/>
      <c r="J42" s="704"/>
      <c r="K42" s="707"/>
      <c r="L42" s="685"/>
      <c r="M42" s="698"/>
      <c r="N42" s="710"/>
      <c r="O42" s="711"/>
      <c r="P42" s="714"/>
      <c r="Q42" s="717"/>
      <c r="R42" s="720"/>
      <c r="S42" s="723"/>
      <c r="T42" s="685"/>
      <c r="U42" s="688">
        <f>SUM(F42:T46)</f>
        <v>0</v>
      </c>
      <c r="V42" s="688">
        <f>U42*D42</f>
        <v>0</v>
      </c>
      <c r="W42" s="690">
        <f>U42*E42</f>
        <v>0</v>
      </c>
    </row>
    <row r="43" spans="1:23" ht="19.95" customHeight="1" x14ac:dyDescent="0.35">
      <c r="A43" s="269"/>
      <c r="B43" s="270"/>
      <c r="C43" s="578"/>
      <c r="D43" s="692"/>
      <c r="E43" s="694"/>
      <c r="F43" s="696"/>
      <c r="G43" s="699"/>
      <c r="H43" s="686"/>
      <c r="I43" s="702"/>
      <c r="J43" s="705"/>
      <c r="K43" s="708"/>
      <c r="L43" s="686"/>
      <c r="M43" s="699"/>
      <c r="N43" s="696"/>
      <c r="O43" s="712"/>
      <c r="P43" s="715"/>
      <c r="Q43" s="718"/>
      <c r="R43" s="721"/>
      <c r="S43" s="724"/>
      <c r="T43" s="686"/>
      <c r="U43" s="688"/>
      <c r="V43" s="688"/>
      <c r="W43" s="690"/>
    </row>
    <row r="44" spans="1:23" ht="19.95" customHeight="1" x14ac:dyDescent="0.35">
      <c r="A44" s="269"/>
      <c r="B44" s="270"/>
      <c r="C44" s="578"/>
      <c r="D44" s="692"/>
      <c r="E44" s="694"/>
      <c r="F44" s="696"/>
      <c r="G44" s="699"/>
      <c r="H44" s="686"/>
      <c r="I44" s="702"/>
      <c r="J44" s="705"/>
      <c r="K44" s="708"/>
      <c r="L44" s="686"/>
      <c r="M44" s="699"/>
      <c r="N44" s="696"/>
      <c r="O44" s="712"/>
      <c r="P44" s="715"/>
      <c r="Q44" s="718"/>
      <c r="R44" s="721"/>
      <c r="S44" s="724"/>
      <c r="T44" s="686"/>
      <c r="U44" s="688"/>
      <c r="V44" s="688"/>
      <c r="W44" s="690"/>
    </row>
    <row r="45" spans="1:23" ht="19.95" customHeight="1" x14ac:dyDescent="0.35">
      <c r="A45" s="269"/>
      <c r="B45" s="270"/>
      <c r="C45" s="578"/>
      <c r="D45" s="692"/>
      <c r="E45" s="694"/>
      <c r="F45" s="696"/>
      <c r="G45" s="699"/>
      <c r="H45" s="686"/>
      <c r="I45" s="702"/>
      <c r="J45" s="705"/>
      <c r="K45" s="708"/>
      <c r="L45" s="686"/>
      <c r="M45" s="699"/>
      <c r="N45" s="696"/>
      <c r="O45" s="712"/>
      <c r="P45" s="715"/>
      <c r="Q45" s="718"/>
      <c r="R45" s="721"/>
      <c r="S45" s="724"/>
      <c r="T45" s="686"/>
      <c r="U45" s="688"/>
      <c r="V45" s="688"/>
      <c r="W45" s="690"/>
    </row>
    <row r="46" spans="1:23" ht="19.95" customHeight="1" thickBot="1" x14ac:dyDescent="0.4">
      <c r="A46" s="271"/>
      <c r="B46" s="272"/>
      <c r="C46" s="579"/>
      <c r="D46" s="693"/>
      <c r="E46" s="695"/>
      <c r="F46" s="697"/>
      <c r="G46" s="700"/>
      <c r="H46" s="687"/>
      <c r="I46" s="703"/>
      <c r="J46" s="706"/>
      <c r="K46" s="709"/>
      <c r="L46" s="687"/>
      <c r="M46" s="700"/>
      <c r="N46" s="697"/>
      <c r="O46" s="713"/>
      <c r="P46" s="716"/>
      <c r="Q46" s="719"/>
      <c r="R46" s="722"/>
      <c r="S46" s="725"/>
      <c r="T46" s="687"/>
      <c r="U46" s="689"/>
      <c r="V46" s="689"/>
      <c r="W46" s="691"/>
    </row>
    <row r="47" spans="1:23" ht="19.95" customHeight="1" x14ac:dyDescent="0.35">
      <c r="A47" s="267"/>
      <c r="B47" s="268"/>
      <c r="C47" s="578" t="s">
        <v>116</v>
      </c>
      <c r="D47" s="692">
        <v>6</v>
      </c>
      <c r="E47" s="694">
        <v>45</v>
      </c>
      <c r="F47" s="696"/>
      <c r="G47" s="698"/>
      <c r="H47" s="685"/>
      <c r="I47" s="701"/>
      <c r="J47" s="704"/>
      <c r="K47" s="707"/>
      <c r="L47" s="685"/>
      <c r="M47" s="698"/>
      <c r="N47" s="710"/>
      <c r="O47" s="711"/>
      <c r="P47" s="714"/>
      <c r="Q47" s="717"/>
      <c r="R47" s="720"/>
      <c r="S47" s="723"/>
      <c r="T47" s="685"/>
      <c r="U47" s="688">
        <f>SUM(F47:T51)</f>
        <v>0</v>
      </c>
      <c r="V47" s="688">
        <f>U47*D47</f>
        <v>0</v>
      </c>
      <c r="W47" s="690">
        <f>U47*E47</f>
        <v>0</v>
      </c>
    </row>
    <row r="48" spans="1:23" ht="19.95" customHeight="1" x14ac:dyDescent="0.35">
      <c r="A48" s="269"/>
      <c r="B48" s="270"/>
      <c r="C48" s="578"/>
      <c r="D48" s="692"/>
      <c r="E48" s="694"/>
      <c r="F48" s="696"/>
      <c r="G48" s="699"/>
      <c r="H48" s="686"/>
      <c r="I48" s="702"/>
      <c r="J48" s="705"/>
      <c r="K48" s="708"/>
      <c r="L48" s="686"/>
      <c r="M48" s="699"/>
      <c r="N48" s="696"/>
      <c r="O48" s="712"/>
      <c r="P48" s="715"/>
      <c r="Q48" s="718"/>
      <c r="R48" s="721"/>
      <c r="S48" s="724"/>
      <c r="T48" s="686"/>
      <c r="U48" s="688"/>
      <c r="V48" s="688"/>
      <c r="W48" s="690"/>
    </row>
    <row r="49" spans="1:23" ht="19.95" customHeight="1" x14ac:dyDescent="0.35">
      <c r="A49" s="269"/>
      <c r="B49" s="270"/>
      <c r="C49" s="578"/>
      <c r="D49" s="692"/>
      <c r="E49" s="694"/>
      <c r="F49" s="696"/>
      <c r="G49" s="699"/>
      <c r="H49" s="686"/>
      <c r="I49" s="702"/>
      <c r="J49" s="705"/>
      <c r="K49" s="708"/>
      <c r="L49" s="686"/>
      <c r="M49" s="699"/>
      <c r="N49" s="696"/>
      <c r="O49" s="712"/>
      <c r="P49" s="715"/>
      <c r="Q49" s="718"/>
      <c r="R49" s="721"/>
      <c r="S49" s="724"/>
      <c r="T49" s="686"/>
      <c r="U49" s="688"/>
      <c r="V49" s="688"/>
      <c r="W49" s="690"/>
    </row>
    <row r="50" spans="1:23" ht="19.95" customHeight="1" x14ac:dyDescent="0.35">
      <c r="A50" s="269"/>
      <c r="B50" s="270"/>
      <c r="C50" s="578"/>
      <c r="D50" s="692"/>
      <c r="E50" s="694"/>
      <c r="F50" s="696"/>
      <c r="G50" s="699"/>
      <c r="H50" s="686"/>
      <c r="I50" s="702"/>
      <c r="J50" s="705"/>
      <c r="K50" s="708"/>
      <c r="L50" s="686"/>
      <c r="M50" s="699"/>
      <c r="N50" s="696"/>
      <c r="O50" s="712"/>
      <c r="P50" s="715"/>
      <c r="Q50" s="718"/>
      <c r="R50" s="721"/>
      <c r="S50" s="724"/>
      <c r="T50" s="686"/>
      <c r="U50" s="688"/>
      <c r="V50" s="688"/>
      <c r="W50" s="690"/>
    </row>
    <row r="51" spans="1:23" ht="19.95" customHeight="1" thickBot="1" x14ac:dyDescent="0.4">
      <c r="A51" s="271"/>
      <c r="B51" s="272"/>
      <c r="C51" s="579"/>
      <c r="D51" s="693"/>
      <c r="E51" s="695"/>
      <c r="F51" s="697"/>
      <c r="G51" s="700"/>
      <c r="H51" s="687"/>
      <c r="I51" s="703"/>
      <c r="J51" s="706"/>
      <c r="K51" s="709"/>
      <c r="L51" s="687"/>
      <c r="M51" s="700"/>
      <c r="N51" s="697"/>
      <c r="O51" s="713"/>
      <c r="P51" s="716"/>
      <c r="Q51" s="719"/>
      <c r="R51" s="722"/>
      <c r="S51" s="725"/>
      <c r="T51" s="687"/>
      <c r="U51" s="689"/>
      <c r="V51" s="689"/>
      <c r="W51" s="691"/>
    </row>
    <row r="52" spans="1:23" ht="19.95" customHeight="1" x14ac:dyDescent="0.35">
      <c r="A52" s="267"/>
      <c r="B52" s="268"/>
      <c r="C52" s="578" t="s">
        <v>117</v>
      </c>
      <c r="D52" s="692">
        <v>5</v>
      </c>
      <c r="E52" s="694">
        <v>54</v>
      </c>
      <c r="F52" s="696"/>
      <c r="G52" s="698"/>
      <c r="H52" s="685"/>
      <c r="I52" s="701"/>
      <c r="J52" s="704"/>
      <c r="K52" s="707"/>
      <c r="L52" s="685"/>
      <c r="M52" s="698"/>
      <c r="N52" s="710"/>
      <c r="O52" s="711"/>
      <c r="P52" s="714"/>
      <c r="Q52" s="717"/>
      <c r="R52" s="720"/>
      <c r="S52" s="723"/>
      <c r="T52" s="685"/>
      <c r="U52" s="688">
        <f>SUM(F52:T56)</f>
        <v>0</v>
      </c>
      <c r="V52" s="688">
        <f>U52*D52</f>
        <v>0</v>
      </c>
      <c r="W52" s="690">
        <f>U52*E52</f>
        <v>0</v>
      </c>
    </row>
    <row r="53" spans="1:23" ht="19.95" customHeight="1" x14ac:dyDescent="0.35">
      <c r="A53" s="269"/>
      <c r="B53" s="270"/>
      <c r="C53" s="578"/>
      <c r="D53" s="692"/>
      <c r="E53" s="694"/>
      <c r="F53" s="696"/>
      <c r="G53" s="699"/>
      <c r="H53" s="686"/>
      <c r="I53" s="702"/>
      <c r="J53" s="705"/>
      <c r="K53" s="708"/>
      <c r="L53" s="686"/>
      <c r="M53" s="699"/>
      <c r="N53" s="696"/>
      <c r="O53" s="712"/>
      <c r="P53" s="715"/>
      <c r="Q53" s="718"/>
      <c r="R53" s="721"/>
      <c r="S53" s="724"/>
      <c r="T53" s="686"/>
      <c r="U53" s="688"/>
      <c r="V53" s="688"/>
      <c r="W53" s="690"/>
    </row>
    <row r="54" spans="1:23" ht="19.95" customHeight="1" x14ac:dyDescent="0.35">
      <c r="A54" s="269"/>
      <c r="B54" s="270"/>
      <c r="C54" s="578"/>
      <c r="D54" s="692"/>
      <c r="E54" s="694"/>
      <c r="F54" s="696"/>
      <c r="G54" s="699"/>
      <c r="H54" s="686"/>
      <c r="I54" s="702"/>
      <c r="J54" s="705"/>
      <c r="K54" s="708"/>
      <c r="L54" s="686"/>
      <c r="M54" s="699"/>
      <c r="N54" s="696"/>
      <c r="O54" s="712"/>
      <c r="P54" s="715"/>
      <c r="Q54" s="718"/>
      <c r="R54" s="721"/>
      <c r="S54" s="724"/>
      <c r="T54" s="686"/>
      <c r="U54" s="688"/>
      <c r="V54" s="688"/>
      <c r="W54" s="690"/>
    </row>
    <row r="55" spans="1:23" ht="19.95" customHeight="1" x14ac:dyDescent="0.35">
      <c r="A55" s="269"/>
      <c r="B55" s="270"/>
      <c r="C55" s="578"/>
      <c r="D55" s="692"/>
      <c r="E55" s="694"/>
      <c r="F55" s="696"/>
      <c r="G55" s="699"/>
      <c r="H55" s="686"/>
      <c r="I55" s="702"/>
      <c r="J55" s="705"/>
      <c r="K55" s="708"/>
      <c r="L55" s="686"/>
      <c r="M55" s="699"/>
      <c r="N55" s="696"/>
      <c r="O55" s="712"/>
      <c r="P55" s="715"/>
      <c r="Q55" s="718"/>
      <c r="R55" s="721"/>
      <c r="S55" s="724"/>
      <c r="T55" s="686"/>
      <c r="U55" s="688"/>
      <c r="V55" s="688"/>
      <c r="W55" s="690"/>
    </row>
    <row r="56" spans="1:23" ht="19.95" customHeight="1" thickBot="1" x14ac:dyDescent="0.4">
      <c r="A56" s="271"/>
      <c r="B56" s="272"/>
      <c r="C56" s="579"/>
      <c r="D56" s="693"/>
      <c r="E56" s="695"/>
      <c r="F56" s="697"/>
      <c r="G56" s="700"/>
      <c r="H56" s="687"/>
      <c r="I56" s="703"/>
      <c r="J56" s="706"/>
      <c r="K56" s="709"/>
      <c r="L56" s="687"/>
      <c r="M56" s="700"/>
      <c r="N56" s="697"/>
      <c r="O56" s="713"/>
      <c r="P56" s="716"/>
      <c r="Q56" s="719"/>
      <c r="R56" s="722"/>
      <c r="S56" s="725"/>
      <c r="T56" s="687"/>
      <c r="U56" s="689"/>
      <c r="V56" s="689"/>
      <c r="W56" s="691"/>
    </row>
    <row r="57" spans="1:23" s="308" customFormat="1" ht="19.95" customHeight="1" x14ac:dyDescent="0.5">
      <c r="A57" s="776" t="s">
        <v>118</v>
      </c>
      <c r="B57" s="777"/>
      <c r="C57" s="778"/>
      <c r="D57" s="309"/>
      <c r="E57" s="310"/>
      <c r="F57" s="311"/>
      <c r="G57" s="311"/>
      <c r="H57" s="311"/>
      <c r="I57" s="311"/>
      <c r="J57" s="311"/>
      <c r="K57" s="311"/>
      <c r="L57" s="311"/>
      <c r="M57" s="311"/>
      <c r="N57" s="311"/>
      <c r="O57" s="311"/>
      <c r="P57" s="311"/>
      <c r="Q57" s="311"/>
      <c r="R57" s="311"/>
      <c r="S57" s="311"/>
      <c r="T57" s="311"/>
      <c r="U57" s="312"/>
      <c r="V57" s="312"/>
      <c r="W57" s="313"/>
    </row>
    <row r="58" spans="1:23" ht="19.95" customHeight="1" x14ac:dyDescent="0.35">
      <c r="A58" s="267"/>
      <c r="B58" s="268"/>
      <c r="C58" s="578" t="s">
        <v>119</v>
      </c>
      <c r="D58" s="692">
        <v>12</v>
      </c>
      <c r="E58" s="694">
        <v>84</v>
      </c>
      <c r="F58" s="696"/>
      <c r="G58" s="747"/>
      <c r="H58" s="751"/>
      <c r="I58" s="773"/>
      <c r="J58" s="774"/>
      <c r="K58" s="775"/>
      <c r="L58" s="751"/>
      <c r="M58" s="747"/>
      <c r="N58" s="748"/>
      <c r="O58" s="768"/>
      <c r="P58" s="769"/>
      <c r="Q58" s="770"/>
      <c r="R58" s="771"/>
      <c r="S58" s="772"/>
      <c r="T58" s="751"/>
      <c r="U58" s="688">
        <f>SUM(F58:T62)</f>
        <v>0</v>
      </c>
      <c r="V58" s="688">
        <f>U58*D58</f>
        <v>0</v>
      </c>
      <c r="W58" s="690">
        <f>U58*E58</f>
        <v>0</v>
      </c>
    </row>
    <row r="59" spans="1:23" ht="19.95" customHeight="1" x14ac:dyDescent="0.35">
      <c r="A59" s="269"/>
      <c r="B59" s="270"/>
      <c r="C59" s="578"/>
      <c r="D59" s="692"/>
      <c r="E59" s="694"/>
      <c r="F59" s="696"/>
      <c r="G59" s="699"/>
      <c r="H59" s="686"/>
      <c r="I59" s="702"/>
      <c r="J59" s="705"/>
      <c r="K59" s="708"/>
      <c r="L59" s="686"/>
      <c r="M59" s="699"/>
      <c r="N59" s="696"/>
      <c r="O59" s="712"/>
      <c r="P59" s="715"/>
      <c r="Q59" s="718"/>
      <c r="R59" s="721"/>
      <c r="S59" s="724"/>
      <c r="T59" s="686"/>
      <c r="U59" s="688"/>
      <c r="V59" s="688"/>
      <c r="W59" s="690"/>
    </row>
    <row r="60" spans="1:23" ht="19.95" customHeight="1" x14ac:dyDescent="0.35">
      <c r="A60" s="269"/>
      <c r="B60" s="270"/>
      <c r="C60" s="578"/>
      <c r="D60" s="692"/>
      <c r="E60" s="694"/>
      <c r="F60" s="696"/>
      <c r="G60" s="699"/>
      <c r="H60" s="686"/>
      <c r="I60" s="702"/>
      <c r="J60" s="705"/>
      <c r="K60" s="708"/>
      <c r="L60" s="686"/>
      <c r="M60" s="699"/>
      <c r="N60" s="696"/>
      <c r="O60" s="712"/>
      <c r="P60" s="715"/>
      <c r="Q60" s="718"/>
      <c r="R60" s="721"/>
      <c r="S60" s="724"/>
      <c r="T60" s="686"/>
      <c r="U60" s="688"/>
      <c r="V60" s="688"/>
      <c r="W60" s="690"/>
    </row>
    <row r="61" spans="1:23" ht="19.95" customHeight="1" x14ac:dyDescent="0.35">
      <c r="A61" s="269"/>
      <c r="B61" s="270"/>
      <c r="C61" s="578"/>
      <c r="D61" s="692"/>
      <c r="E61" s="694"/>
      <c r="F61" s="696"/>
      <c r="G61" s="699"/>
      <c r="H61" s="686"/>
      <c r="I61" s="702"/>
      <c r="J61" s="705"/>
      <c r="K61" s="708"/>
      <c r="L61" s="686"/>
      <c r="M61" s="699"/>
      <c r="N61" s="696"/>
      <c r="O61" s="712"/>
      <c r="P61" s="715"/>
      <c r="Q61" s="718"/>
      <c r="R61" s="721"/>
      <c r="S61" s="724"/>
      <c r="T61" s="686"/>
      <c r="U61" s="688"/>
      <c r="V61" s="688"/>
      <c r="W61" s="690"/>
    </row>
    <row r="62" spans="1:23" ht="19.95" customHeight="1" thickBot="1" x14ac:dyDescent="0.4">
      <c r="A62" s="271"/>
      <c r="B62" s="272"/>
      <c r="C62" s="579"/>
      <c r="D62" s="693"/>
      <c r="E62" s="695"/>
      <c r="F62" s="697"/>
      <c r="G62" s="700"/>
      <c r="H62" s="687"/>
      <c r="I62" s="703"/>
      <c r="J62" s="706"/>
      <c r="K62" s="709"/>
      <c r="L62" s="687"/>
      <c r="M62" s="700"/>
      <c r="N62" s="697"/>
      <c r="O62" s="713"/>
      <c r="P62" s="716"/>
      <c r="Q62" s="719"/>
      <c r="R62" s="722"/>
      <c r="S62" s="725"/>
      <c r="T62" s="687"/>
      <c r="U62" s="689"/>
      <c r="V62" s="689"/>
      <c r="W62" s="691"/>
    </row>
    <row r="63" spans="1:23" ht="19.95" customHeight="1" x14ac:dyDescent="0.35">
      <c r="A63" s="267"/>
      <c r="B63" s="268"/>
      <c r="C63" s="578" t="s">
        <v>120</v>
      </c>
      <c r="D63" s="692">
        <v>15</v>
      </c>
      <c r="E63" s="694">
        <v>62</v>
      </c>
      <c r="F63" s="696"/>
      <c r="G63" s="698"/>
      <c r="H63" s="685"/>
      <c r="I63" s="701"/>
      <c r="J63" s="704"/>
      <c r="K63" s="707"/>
      <c r="L63" s="685"/>
      <c r="M63" s="698"/>
      <c r="N63" s="710"/>
      <c r="O63" s="711"/>
      <c r="P63" s="714"/>
      <c r="Q63" s="717"/>
      <c r="R63" s="720"/>
      <c r="S63" s="723"/>
      <c r="T63" s="685"/>
      <c r="U63" s="688">
        <f>SUM(F63:T67)</f>
        <v>0</v>
      </c>
      <c r="V63" s="688">
        <f>U63*D63</f>
        <v>0</v>
      </c>
      <c r="W63" s="690">
        <f>U63*E63</f>
        <v>0</v>
      </c>
    </row>
    <row r="64" spans="1:23" ht="19.95" customHeight="1" x14ac:dyDescent="0.35">
      <c r="A64" s="269"/>
      <c r="B64" s="270"/>
      <c r="C64" s="578"/>
      <c r="D64" s="692"/>
      <c r="E64" s="694"/>
      <c r="F64" s="696"/>
      <c r="G64" s="699"/>
      <c r="H64" s="686"/>
      <c r="I64" s="702"/>
      <c r="J64" s="705"/>
      <c r="K64" s="708"/>
      <c r="L64" s="686"/>
      <c r="M64" s="699"/>
      <c r="N64" s="696"/>
      <c r="O64" s="712"/>
      <c r="P64" s="715"/>
      <c r="Q64" s="718"/>
      <c r="R64" s="721"/>
      <c r="S64" s="724"/>
      <c r="T64" s="686"/>
      <c r="U64" s="688"/>
      <c r="V64" s="688"/>
      <c r="W64" s="690"/>
    </row>
    <row r="65" spans="1:23" ht="19.95" customHeight="1" x14ac:dyDescent="0.35">
      <c r="A65" s="269"/>
      <c r="B65" s="270"/>
      <c r="C65" s="578"/>
      <c r="D65" s="692"/>
      <c r="E65" s="694"/>
      <c r="F65" s="696"/>
      <c r="G65" s="699"/>
      <c r="H65" s="686"/>
      <c r="I65" s="702"/>
      <c r="J65" s="705"/>
      <c r="K65" s="708"/>
      <c r="L65" s="686"/>
      <c r="M65" s="699"/>
      <c r="N65" s="696"/>
      <c r="O65" s="712"/>
      <c r="P65" s="715"/>
      <c r="Q65" s="718"/>
      <c r="R65" s="721"/>
      <c r="S65" s="724"/>
      <c r="T65" s="686"/>
      <c r="U65" s="688"/>
      <c r="V65" s="688"/>
      <c r="W65" s="690"/>
    </row>
    <row r="66" spans="1:23" ht="19.95" customHeight="1" x14ac:dyDescent="0.35">
      <c r="A66" s="269"/>
      <c r="B66" s="270"/>
      <c r="C66" s="578"/>
      <c r="D66" s="692"/>
      <c r="E66" s="694"/>
      <c r="F66" s="696"/>
      <c r="G66" s="699"/>
      <c r="H66" s="686"/>
      <c r="I66" s="702"/>
      <c r="J66" s="705"/>
      <c r="K66" s="708"/>
      <c r="L66" s="686"/>
      <c r="M66" s="699"/>
      <c r="N66" s="696"/>
      <c r="O66" s="712"/>
      <c r="P66" s="715"/>
      <c r="Q66" s="718"/>
      <c r="R66" s="721"/>
      <c r="S66" s="724"/>
      <c r="T66" s="686"/>
      <c r="U66" s="688"/>
      <c r="V66" s="688"/>
      <c r="W66" s="690"/>
    </row>
    <row r="67" spans="1:23" ht="19.95" customHeight="1" thickBot="1" x14ac:dyDescent="0.4">
      <c r="A67" s="271"/>
      <c r="B67" s="272"/>
      <c r="C67" s="579"/>
      <c r="D67" s="693"/>
      <c r="E67" s="695"/>
      <c r="F67" s="697"/>
      <c r="G67" s="700"/>
      <c r="H67" s="687"/>
      <c r="I67" s="703"/>
      <c r="J67" s="706"/>
      <c r="K67" s="709"/>
      <c r="L67" s="687"/>
      <c r="M67" s="700"/>
      <c r="N67" s="697"/>
      <c r="O67" s="713"/>
      <c r="P67" s="716"/>
      <c r="Q67" s="719"/>
      <c r="R67" s="722"/>
      <c r="S67" s="725"/>
      <c r="T67" s="687"/>
      <c r="U67" s="689"/>
      <c r="V67" s="689"/>
      <c r="W67" s="691"/>
    </row>
    <row r="68" spans="1:23" ht="19.95" customHeight="1" x14ac:dyDescent="0.35">
      <c r="A68" s="267"/>
      <c r="B68" s="268"/>
      <c r="C68" s="578" t="s">
        <v>121</v>
      </c>
      <c r="D68" s="692">
        <v>10</v>
      </c>
      <c r="E68" s="694">
        <v>70</v>
      </c>
      <c r="F68" s="696"/>
      <c r="G68" s="698"/>
      <c r="H68" s="685"/>
      <c r="I68" s="701"/>
      <c r="J68" s="704"/>
      <c r="K68" s="707"/>
      <c r="L68" s="685"/>
      <c r="M68" s="698"/>
      <c r="N68" s="710"/>
      <c r="O68" s="711"/>
      <c r="P68" s="714"/>
      <c r="Q68" s="717"/>
      <c r="R68" s="720"/>
      <c r="S68" s="723"/>
      <c r="T68" s="685"/>
      <c r="U68" s="688">
        <f>SUM(F68:T72)</f>
        <v>0</v>
      </c>
      <c r="V68" s="688">
        <f>U68*D68</f>
        <v>0</v>
      </c>
      <c r="W68" s="690">
        <f>U68*E68</f>
        <v>0</v>
      </c>
    </row>
    <row r="69" spans="1:23" ht="19.95" customHeight="1" x14ac:dyDescent="0.35">
      <c r="A69" s="269"/>
      <c r="B69" s="270"/>
      <c r="C69" s="578"/>
      <c r="D69" s="692"/>
      <c r="E69" s="694"/>
      <c r="F69" s="696"/>
      <c r="G69" s="699"/>
      <c r="H69" s="686"/>
      <c r="I69" s="702"/>
      <c r="J69" s="705"/>
      <c r="K69" s="708"/>
      <c r="L69" s="686"/>
      <c r="M69" s="699"/>
      <c r="N69" s="696"/>
      <c r="O69" s="712"/>
      <c r="P69" s="715"/>
      <c r="Q69" s="718"/>
      <c r="R69" s="721"/>
      <c r="S69" s="724"/>
      <c r="T69" s="686"/>
      <c r="U69" s="688"/>
      <c r="V69" s="688"/>
      <c r="W69" s="690"/>
    </row>
    <row r="70" spans="1:23" ht="19.95" customHeight="1" x14ac:dyDescent="0.35">
      <c r="A70" s="269"/>
      <c r="B70" s="270"/>
      <c r="C70" s="578"/>
      <c r="D70" s="692"/>
      <c r="E70" s="694"/>
      <c r="F70" s="696"/>
      <c r="G70" s="699"/>
      <c r="H70" s="686"/>
      <c r="I70" s="702"/>
      <c r="J70" s="705"/>
      <c r="K70" s="708"/>
      <c r="L70" s="686"/>
      <c r="M70" s="699"/>
      <c r="N70" s="696"/>
      <c r="O70" s="712"/>
      <c r="P70" s="715"/>
      <c r="Q70" s="718"/>
      <c r="R70" s="721"/>
      <c r="S70" s="724"/>
      <c r="T70" s="686"/>
      <c r="U70" s="688"/>
      <c r="V70" s="688"/>
      <c r="W70" s="690"/>
    </row>
    <row r="71" spans="1:23" ht="19.95" customHeight="1" x14ac:dyDescent="0.35">
      <c r="A71" s="269"/>
      <c r="B71" s="270"/>
      <c r="C71" s="578"/>
      <c r="D71" s="692"/>
      <c r="E71" s="694"/>
      <c r="F71" s="696"/>
      <c r="G71" s="699"/>
      <c r="H71" s="686"/>
      <c r="I71" s="702"/>
      <c r="J71" s="705"/>
      <c r="K71" s="708"/>
      <c r="L71" s="686"/>
      <c r="M71" s="699"/>
      <c r="N71" s="696"/>
      <c r="O71" s="712"/>
      <c r="P71" s="715"/>
      <c r="Q71" s="718"/>
      <c r="R71" s="721"/>
      <c r="S71" s="724"/>
      <c r="T71" s="686"/>
      <c r="U71" s="688"/>
      <c r="V71" s="688"/>
      <c r="W71" s="690"/>
    </row>
    <row r="72" spans="1:23" ht="19.95" customHeight="1" thickBot="1" x14ac:dyDescent="0.4">
      <c r="A72" s="271"/>
      <c r="B72" s="272"/>
      <c r="C72" s="579"/>
      <c r="D72" s="693"/>
      <c r="E72" s="695"/>
      <c r="F72" s="697"/>
      <c r="G72" s="700"/>
      <c r="H72" s="687"/>
      <c r="I72" s="703"/>
      <c r="J72" s="706"/>
      <c r="K72" s="709"/>
      <c r="L72" s="687"/>
      <c r="M72" s="700"/>
      <c r="N72" s="697"/>
      <c r="O72" s="713"/>
      <c r="P72" s="716"/>
      <c r="Q72" s="719"/>
      <c r="R72" s="722"/>
      <c r="S72" s="725"/>
      <c r="T72" s="687"/>
      <c r="U72" s="689"/>
      <c r="V72" s="689"/>
      <c r="W72" s="691"/>
    </row>
    <row r="73" spans="1:23" s="308" customFormat="1" ht="19.95" customHeight="1" x14ac:dyDescent="0.5">
      <c r="A73" s="776" t="s">
        <v>122</v>
      </c>
      <c r="B73" s="777"/>
      <c r="C73" s="778"/>
      <c r="D73" s="309"/>
      <c r="E73" s="310"/>
      <c r="F73" s="311"/>
      <c r="G73" s="311"/>
      <c r="H73" s="311"/>
      <c r="I73" s="311"/>
      <c r="J73" s="311"/>
      <c r="K73" s="311"/>
      <c r="L73" s="311"/>
      <c r="M73" s="311"/>
      <c r="N73" s="311"/>
      <c r="O73" s="311"/>
      <c r="P73" s="311"/>
      <c r="Q73" s="311"/>
      <c r="R73" s="311"/>
      <c r="S73" s="311"/>
      <c r="T73" s="311"/>
      <c r="U73" s="312"/>
      <c r="V73" s="312"/>
      <c r="W73" s="313"/>
    </row>
    <row r="74" spans="1:23" ht="19.95" customHeight="1" x14ac:dyDescent="0.35">
      <c r="A74" s="267"/>
      <c r="B74" s="268"/>
      <c r="C74" s="578" t="s">
        <v>123</v>
      </c>
      <c r="D74" s="692">
        <v>10</v>
      </c>
      <c r="E74" s="694">
        <v>55</v>
      </c>
      <c r="F74" s="696"/>
      <c r="G74" s="747"/>
      <c r="H74" s="751"/>
      <c r="I74" s="773"/>
      <c r="J74" s="774"/>
      <c r="K74" s="775"/>
      <c r="L74" s="751"/>
      <c r="M74" s="747"/>
      <c r="N74" s="748"/>
      <c r="O74" s="768"/>
      <c r="P74" s="769"/>
      <c r="Q74" s="770"/>
      <c r="R74" s="771"/>
      <c r="S74" s="772"/>
      <c r="T74" s="751"/>
      <c r="U74" s="779">
        <f>SUM(F74:T78)</f>
        <v>0</v>
      </c>
      <c r="V74" s="688">
        <f>U74*D74</f>
        <v>0</v>
      </c>
      <c r="W74" s="690">
        <f>U74*E74</f>
        <v>0</v>
      </c>
    </row>
    <row r="75" spans="1:23" ht="19.95" customHeight="1" x14ac:dyDescent="0.35">
      <c r="A75" s="269"/>
      <c r="B75" s="270"/>
      <c r="C75" s="578"/>
      <c r="D75" s="692"/>
      <c r="E75" s="694"/>
      <c r="F75" s="696"/>
      <c r="G75" s="699"/>
      <c r="H75" s="686"/>
      <c r="I75" s="702"/>
      <c r="J75" s="705"/>
      <c r="K75" s="708"/>
      <c r="L75" s="686"/>
      <c r="M75" s="699"/>
      <c r="N75" s="696"/>
      <c r="O75" s="712"/>
      <c r="P75" s="715"/>
      <c r="Q75" s="718"/>
      <c r="R75" s="721"/>
      <c r="S75" s="724"/>
      <c r="T75" s="686"/>
      <c r="U75" s="688"/>
      <c r="V75" s="688"/>
      <c r="W75" s="690"/>
    </row>
    <row r="76" spans="1:23" ht="19.95" customHeight="1" x14ac:dyDescent="0.35">
      <c r="A76" s="269"/>
      <c r="B76" s="270"/>
      <c r="C76" s="578"/>
      <c r="D76" s="692"/>
      <c r="E76" s="694"/>
      <c r="F76" s="696"/>
      <c r="G76" s="699"/>
      <c r="H76" s="686"/>
      <c r="I76" s="702"/>
      <c r="J76" s="705"/>
      <c r="K76" s="708"/>
      <c r="L76" s="686"/>
      <c r="M76" s="699"/>
      <c r="N76" s="696"/>
      <c r="O76" s="712"/>
      <c r="P76" s="715"/>
      <c r="Q76" s="718"/>
      <c r="R76" s="721"/>
      <c r="S76" s="724"/>
      <c r="T76" s="686"/>
      <c r="U76" s="688"/>
      <c r="V76" s="688"/>
      <c r="W76" s="690"/>
    </row>
    <row r="77" spans="1:23" ht="19.95" customHeight="1" x14ac:dyDescent="0.35">
      <c r="A77" s="269"/>
      <c r="B77" s="270"/>
      <c r="C77" s="578"/>
      <c r="D77" s="692"/>
      <c r="E77" s="694"/>
      <c r="F77" s="696"/>
      <c r="G77" s="699"/>
      <c r="H77" s="686"/>
      <c r="I77" s="702"/>
      <c r="J77" s="705"/>
      <c r="K77" s="708"/>
      <c r="L77" s="686"/>
      <c r="M77" s="699"/>
      <c r="N77" s="696"/>
      <c r="O77" s="712"/>
      <c r="P77" s="715"/>
      <c r="Q77" s="718"/>
      <c r="R77" s="721"/>
      <c r="S77" s="724"/>
      <c r="T77" s="686"/>
      <c r="U77" s="688"/>
      <c r="V77" s="688"/>
      <c r="W77" s="690"/>
    </row>
    <row r="78" spans="1:23" ht="19.95" customHeight="1" thickBot="1" x14ac:dyDescent="0.4">
      <c r="A78" s="271"/>
      <c r="B78" s="272"/>
      <c r="C78" s="579"/>
      <c r="D78" s="693"/>
      <c r="E78" s="695"/>
      <c r="F78" s="697"/>
      <c r="G78" s="700"/>
      <c r="H78" s="687"/>
      <c r="I78" s="703"/>
      <c r="J78" s="706"/>
      <c r="K78" s="709"/>
      <c r="L78" s="687"/>
      <c r="M78" s="700"/>
      <c r="N78" s="697"/>
      <c r="O78" s="713"/>
      <c r="P78" s="716"/>
      <c r="Q78" s="719"/>
      <c r="R78" s="722"/>
      <c r="S78" s="725"/>
      <c r="T78" s="687"/>
      <c r="U78" s="689"/>
      <c r="V78" s="689"/>
      <c r="W78" s="691"/>
    </row>
    <row r="79" spans="1:23" ht="19.95" customHeight="1" x14ac:dyDescent="0.35">
      <c r="A79" s="267"/>
      <c r="B79" s="268"/>
      <c r="C79" s="578" t="s">
        <v>124</v>
      </c>
      <c r="D79" s="692">
        <v>10</v>
      </c>
      <c r="E79" s="694">
        <v>70</v>
      </c>
      <c r="F79" s="696"/>
      <c r="G79" s="698"/>
      <c r="H79" s="685"/>
      <c r="I79" s="701"/>
      <c r="J79" s="704"/>
      <c r="K79" s="707"/>
      <c r="L79" s="685"/>
      <c r="M79" s="698"/>
      <c r="N79" s="710"/>
      <c r="O79" s="711"/>
      <c r="P79" s="714"/>
      <c r="Q79" s="717"/>
      <c r="R79" s="720"/>
      <c r="S79" s="723"/>
      <c r="T79" s="685"/>
      <c r="U79" s="780">
        <f>SUM(F79:T83)</f>
        <v>0</v>
      </c>
      <c r="V79" s="688">
        <f>U79*D79</f>
        <v>0</v>
      </c>
      <c r="W79" s="690">
        <f>U79*E79</f>
        <v>0</v>
      </c>
    </row>
    <row r="80" spans="1:23" ht="19.95" customHeight="1" x14ac:dyDescent="0.35">
      <c r="A80" s="269"/>
      <c r="B80" s="270"/>
      <c r="C80" s="578"/>
      <c r="D80" s="692"/>
      <c r="E80" s="694"/>
      <c r="F80" s="696"/>
      <c r="G80" s="699"/>
      <c r="H80" s="686"/>
      <c r="I80" s="702"/>
      <c r="J80" s="705"/>
      <c r="K80" s="708"/>
      <c r="L80" s="686"/>
      <c r="M80" s="699"/>
      <c r="N80" s="696"/>
      <c r="O80" s="712"/>
      <c r="P80" s="715"/>
      <c r="Q80" s="718"/>
      <c r="R80" s="721"/>
      <c r="S80" s="724"/>
      <c r="T80" s="686"/>
      <c r="U80" s="688"/>
      <c r="V80" s="688"/>
      <c r="W80" s="690"/>
    </row>
    <row r="81" spans="1:23" ht="19.95" customHeight="1" x14ac:dyDescent="0.35">
      <c r="A81" s="269"/>
      <c r="B81" s="270"/>
      <c r="C81" s="578"/>
      <c r="D81" s="692"/>
      <c r="E81" s="694"/>
      <c r="F81" s="696"/>
      <c r="G81" s="699"/>
      <c r="H81" s="686"/>
      <c r="I81" s="702"/>
      <c r="J81" s="705"/>
      <c r="K81" s="708"/>
      <c r="L81" s="686"/>
      <c r="M81" s="699"/>
      <c r="N81" s="696"/>
      <c r="O81" s="712"/>
      <c r="P81" s="715"/>
      <c r="Q81" s="718"/>
      <c r="R81" s="721"/>
      <c r="S81" s="724"/>
      <c r="T81" s="686"/>
      <c r="U81" s="688"/>
      <c r="V81" s="688"/>
      <c r="W81" s="690"/>
    </row>
    <row r="82" spans="1:23" ht="19.95" customHeight="1" x14ac:dyDescent="0.35">
      <c r="A82" s="269"/>
      <c r="B82" s="270"/>
      <c r="C82" s="578"/>
      <c r="D82" s="692"/>
      <c r="E82" s="694"/>
      <c r="F82" s="696"/>
      <c r="G82" s="699"/>
      <c r="H82" s="686"/>
      <c r="I82" s="702"/>
      <c r="J82" s="705"/>
      <c r="K82" s="708"/>
      <c r="L82" s="686"/>
      <c r="M82" s="699"/>
      <c r="N82" s="696"/>
      <c r="O82" s="712"/>
      <c r="P82" s="715"/>
      <c r="Q82" s="718"/>
      <c r="R82" s="721"/>
      <c r="S82" s="724"/>
      <c r="T82" s="686"/>
      <c r="U82" s="688"/>
      <c r="V82" s="688"/>
      <c r="W82" s="690"/>
    </row>
    <row r="83" spans="1:23" ht="19.95" customHeight="1" thickBot="1" x14ac:dyDescent="0.4">
      <c r="A83" s="271"/>
      <c r="B83" s="272"/>
      <c r="C83" s="579"/>
      <c r="D83" s="693"/>
      <c r="E83" s="695"/>
      <c r="F83" s="697"/>
      <c r="G83" s="700"/>
      <c r="H83" s="687"/>
      <c r="I83" s="703"/>
      <c r="J83" s="706"/>
      <c r="K83" s="709"/>
      <c r="L83" s="687"/>
      <c r="M83" s="700"/>
      <c r="N83" s="697"/>
      <c r="O83" s="713"/>
      <c r="P83" s="716"/>
      <c r="Q83" s="719"/>
      <c r="R83" s="722"/>
      <c r="S83" s="725"/>
      <c r="T83" s="687"/>
      <c r="U83" s="689"/>
      <c r="V83" s="689"/>
      <c r="W83" s="691"/>
    </row>
    <row r="84" spans="1:23" ht="19.95" customHeight="1" x14ac:dyDescent="0.35">
      <c r="A84" s="267"/>
      <c r="B84" s="268"/>
      <c r="C84" s="578" t="s">
        <v>125</v>
      </c>
      <c r="D84" s="692">
        <v>12</v>
      </c>
      <c r="E84" s="694">
        <v>84</v>
      </c>
      <c r="F84" s="696"/>
      <c r="G84" s="698"/>
      <c r="H84" s="685"/>
      <c r="I84" s="701"/>
      <c r="J84" s="704"/>
      <c r="K84" s="707"/>
      <c r="L84" s="685"/>
      <c r="M84" s="698"/>
      <c r="N84" s="710"/>
      <c r="O84" s="711"/>
      <c r="P84" s="714"/>
      <c r="Q84" s="717"/>
      <c r="R84" s="720"/>
      <c r="S84" s="723"/>
      <c r="T84" s="685"/>
      <c r="U84" s="780">
        <f>SUM(F84:T88)</f>
        <v>0</v>
      </c>
      <c r="V84" s="688">
        <f>U84*D84</f>
        <v>0</v>
      </c>
      <c r="W84" s="690">
        <f>U84*E84</f>
        <v>0</v>
      </c>
    </row>
    <row r="85" spans="1:23" ht="19.95" customHeight="1" x14ac:dyDescent="0.35">
      <c r="A85" s="269"/>
      <c r="B85" s="270"/>
      <c r="C85" s="578"/>
      <c r="D85" s="692"/>
      <c r="E85" s="694"/>
      <c r="F85" s="696"/>
      <c r="G85" s="699"/>
      <c r="H85" s="686"/>
      <c r="I85" s="702"/>
      <c r="J85" s="705"/>
      <c r="K85" s="708"/>
      <c r="L85" s="686"/>
      <c r="M85" s="699"/>
      <c r="N85" s="696"/>
      <c r="O85" s="712"/>
      <c r="P85" s="715"/>
      <c r="Q85" s="718"/>
      <c r="R85" s="721"/>
      <c r="S85" s="724"/>
      <c r="T85" s="686"/>
      <c r="U85" s="688"/>
      <c r="V85" s="688"/>
      <c r="W85" s="690"/>
    </row>
    <row r="86" spans="1:23" ht="19.95" customHeight="1" x14ac:dyDescent="0.35">
      <c r="A86" s="269"/>
      <c r="B86" s="270"/>
      <c r="C86" s="578"/>
      <c r="D86" s="692"/>
      <c r="E86" s="694"/>
      <c r="F86" s="696"/>
      <c r="G86" s="699"/>
      <c r="H86" s="686"/>
      <c r="I86" s="702"/>
      <c r="J86" s="705"/>
      <c r="K86" s="708"/>
      <c r="L86" s="686"/>
      <c r="M86" s="699"/>
      <c r="N86" s="696"/>
      <c r="O86" s="712"/>
      <c r="P86" s="715"/>
      <c r="Q86" s="718"/>
      <c r="R86" s="721"/>
      <c r="S86" s="724"/>
      <c r="T86" s="686"/>
      <c r="U86" s="688"/>
      <c r="V86" s="688"/>
      <c r="W86" s="690"/>
    </row>
    <row r="87" spans="1:23" ht="19.95" customHeight="1" x14ac:dyDescent="0.35">
      <c r="A87" s="269"/>
      <c r="B87" s="270"/>
      <c r="C87" s="578"/>
      <c r="D87" s="692"/>
      <c r="E87" s="694"/>
      <c r="F87" s="696"/>
      <c r="G87" s="699"/>
      <c r="H87" s="686"/>
      <c r="I87" s="702"/>
      <c r="J87" s="705"/>
      <c r="K87" s="708"/>
      <c r="L87" s="686"/>
      <c r="M87" s="699"/>
      <c r="N87" s="696"/>
      <c r="O87" s="712"/>
      <c r="P87" s="715"/>
      <c r="Q87" s="718"/>
      <c r="R87" s="721"/>
      <c r="S87" s="724"/>
      <c r="T87" s="686"/>
      <c r="U87" s="688"/>
      <c r="V87" s="688"/>
      <c r="W87" s="690"/>
    </row>
    <row r="88" spans="1:23" ht="19.95" customHeight="1" thickBot="1" x14ac:dyDescent="0.4">
      <c r="A88" s="271"/>
      <c r="B88" s="272"/>
      <c r="C88" s="579"/>
      <c r="D88" s="693"/>
      <c r="E88" s="695"/>
      <c r="F88" s="697"/>
      <c r="G88" s="700"/>
      <c r="H88" s="687"/>
      <c r="I88" s="703"/>
      <c r="J88" s="706"/>
      <c r="K88" s="709"/>
      <c r="L88" s="687"/>
      <c r="M88" s="700"/>
      <c r="N88" s="697"/>
      <c r="O88" s="713"/>
      <c r="P88" s="716"/>
      <c r="Q88" s="719"/>
      <c r="R88" s="722"/>
      <c r="S88" s="725"/>
      <c r="T88" s="687"/>
      <c r="U88" s="689"/>
      <c r="V88" s="689"/>
      <c r="W88" s="691"/>
    </row>
    <row r="89" spans="1:23" ht="19.95" customHeight="1" x14ac:dyDescent="0.35">
      <c r="A89" s="267"/>
      <c r="B89" s="268"/>
      <c r="C89" s="578" t="s">
        <v>126</v>
      </c>
      <c r="D89" s="692">
        <v>8</v>
      </c>
      <c r="E89" s="694">
        <v>84</v>
      </c>
      <c r="F89" s="696"/>
      <c r="G89" s="698"/>
      <c r="H89" s="685"/>
      <c r="I89" s="701"/>
      <c r="J89" s="704"/>
      <c r="K89" s="707"/>
      <c r="L89" s="685"/>
      <c r="M89" s="698"/>
      <c r="N89" s="710"/>
      <c r="O89" s="711"/>
      <c r="P89" s="714"/>
      <c r="Q89" s="717"/>
      <c r="R89" s="720"/>
      <c r="S89" s="723"/>
      <c r="T89" s="685"/>
      <c r="U89" s="780">
        <f>SUM(F89:T93)</f>
        <v>0</v>
      </c>
      <c r="V89" s="688">
        <f>U89*D89</f>
        <v>0</v>
      </c>
      <c r="W89" s="690">
        <f>U89*E89</f>
        <v>0</v>
      </c>
    </row>
    <row r="90" spans="1:23" ht="19.95" customHeight="1" x14ac:dyDescent="0.35">
      <c r="A90" s="269"/>
      <c r="B90" s="270"/>
      <c r="C90" s="578"/>
      <c r="D90" s="692"/>
      <c r="E90" s="694"/>
      <c r="F90" s="696"/>
      <c r="G90" s="699"/>
      <c r="H90" s="686"/>
      <c r="I90" s="702"/>
      <c r="J90" s="705"/>
      <c r="K90" s="708"/>
      <c r="L90" s="686"/>
      <c r="M90" s="699"/>
      <c r="N90" s="696"/>
      <c r="O90" s="712"/>
      <c r="P90" s="715"/>
      <c r="Q90" s="718"/>
      <c r="R90" s="721"/>
      <c r="S90" s="724"/>
      <c r="T90" s="686"/>
      <c r="U90" s="688"/>
      <c r="V90" s="688"/>
      <c r="W90" s="690"/>
    </row>
    <row r="91" spans="1:23" ht="19.95" customHeight="1" x14ac:dyDescent="0.35">
      <c r="A91" s="269"/>
      <c r="B91" s="270"/>
      <c r="C91" s="578"/>
      <c r="D91" s="692"/>
      <c r="E91" s="694"/>
      <c r="F91" s="696"/>
      <c r="G91" s="699"/>
      <c r="H91" s="686"/>
      <c r="I91" s="702"/>
      <c r="J91" s="705"/>
      <c r="K91" s="708"/>
      <c r="L91" s="686"/>
      <c r="M91" s="699"/>
      <c r="N91" s="696"/>
      <c r="O91" s="712"/>
      <c r="P91" s="715"/>
      <c r="Q91" s="718"/>
      <c r="R91" s="721"/>
      <c r="S91" s="724"/>
      <c r="T91" s="686"/>
      <c r="U91" s="688"/>
      <c r="V91" s="688"/>
      <c r="W91" s="690"/>
    </row>
    <row r="92" spans="1:23" ht="19.95" customHeight="1" x14ac:dyDescent="0.35">
      <c r="A92" s="269"/>
      <c r="B92" s="270"/>
      <c r="C92" s="578"/>
      <c r="D92" s="692"/>
      <c r="E92" s="694"/>
      <c r="F92" s="696"/>
      <c r="G92" s="699"/>
      <c r="H92" s="686"/>
      <c r="I92" s="702"/>
      <c r="J92" s="705"/>
      <c r="K92" s="708"/>
      <c r="L92" s="686"/>
      <c r="M92" s="699"/>
      <c r="N92" s="696"/>
      <c r="O92" s="712"/>
      <c r="P92" s="715"/>
      <c r="Q92" s="718"/>
      <c r="R92" s="721"/>
      <c r="S92" s="724"/>
      <c r="T92" s="686"/>
      <c r="U92" s="688"/>
      <c r="V92" s="688"/>
      <c r="W92" s="690"/>
    </row>
    <row r="93" spans="1:23" ht="19.95" customHeight="1" thickBot="1" x14ac:dyDescent="0.4">
      <c r="A93" s="271"/>
      <c r="B93" s="272"/>
      <c r="C93" s="579"/>
      <c r="D93" s="693"/>
      <c r="E93" s="695"/>
      <c r="F93" s="697"/>
      <c r="G93" s="700"/>
      <c r="H93" s="687"/>
      <c r="I93" s="703"/>
      <c r="J93" s="706"/>
      <c r="K93" s="709"/>
      <c r="L93" s="687"/>
      <c r="M93" s="700"/>
      <c r="N93" s="697"/>
      <c r="O93" s="713"/>
      <c r="P93" s="716"/>
      <c r="Q93" s="719"/>
      <c r="R93" s="722"/>
      <c r="S93" s="725"/>
      <c r="T93" s="687"/>
      <c r="U93" s="689"/>
      <c r="V93" s="689"/>
      <c r="W93" s="691"/>
    </row>
    <row r="94" spans="1:23" ht="19.95" customHeight="1" x14ac:dyDescent="0.35">
      <c r="A94" s="267"/>
      <c r="B94" s="268"/>
      <c r="C94" s="578" t="s">
        <v>127</v>
      </c>
      <c r="D94" s="692">
        <v>6</v>
      </c>
      <c r="E94" s="694">
        <v>120</v>
      </c>
      <c r="F94" s="696"/>
      <c r="G94" s="698"/>
      <c r="H94" s="685"/>
      <c r="I94" s="701"/>
      <c r="J94" s="704"/>
      <c r="K94" s="707"/>
      <c r="L94" s="685"/>
      <c r="M94" s="698"/>
      <c r="N94" s="710"/>
      <c r="O94" s="711"/>
      <c r="P94" s="714"/>
      <c r="Q94" s="717"/>
      <c r="R94" s="720"/>
      <c r="S94" s="723"/>
      <c r="T94" s="685"/>
      <c r="U94" s="688">
        <f>SUM(F94:T98)</f>
        <v>0</v>
      </c>
      <c r="V94" s="688">
        <f>U94*D94</f>
        <v>0</v>
      </c>
      <c r="W94" s="690">
        <f>U94*E94</f>
        <v>0</v>
      </c>
    </row>
    <row r="95" spans="1:23" ht="19.95" customHeight="1" x14ac:dyDescent="0.35">
      <c r="A95" s="269"/>
      <c r="B95" s="270"/>
      <c r="C95" s="578"/>
      <c r="D95" s="692"/>
      <c r="E95" s="694"/>
      <c r="F95" s="696"/>
      <c r="G95" s="699"/>
      <c r="H95" s="686"/>
      <c r="I95" s="702"/>
      <c r="J95" s="705"/>
      <c r="K95" s="708"/>
      <c r="L95" s="686"/>
      <c r="M95" s="699"/>
      <c r="N95" s="696"/>
      <c r="O95" s="712"/>
      <c r="P95" s="715"/>
      <c r="Q95" s="718"/>
      <c r="R95" s="721"/>
      <c r="S95" s="724"/>
      <c r="T95" s="686"/>
      <c r="U95" s="688"/>
      <c r="V95" s="688"/>
      <c r="W95" s="690"/>
    </row>
    <row r="96" spans="1:23" ht="19.95" customHeight="1" x14ac:dyDescent="0.35">
      <c r="A96" s="269"/>
      <c r="B96" s="270"/>
      <c r="C96" s="578"/>
      <c r="D96" s="692"/>
      <c r="E96" s="694"/>
      <c r="F96" s="696"/>
      <c r="G96" s="699"/>
      <c r="H96" s="686"/>
      <c r="I96" s="702"/>
      <c r="J96" s="705"/>
      <c r="K96" s="708"/>
      <c r="L96" s="686"/>
      <c r="M96" s="699"/>
      <c r="N96" s="696"/>
      <c r="O96" s="712"/>
      <c r="P96" s="715"/>
      <c r="Q96" s="718"/>
      <c r="R96" s="721"/>
      <c r="S96" s="724"/>
      <c r="T96" s="686"/>
      <c r="U96" s="688"/>
      <c r="V96" s="688"/>
      <c r="W96" s="690"/>
    </row>
    <row r="97" spans="1:23" ht="19.95" customHeight="1" x14ac:dyDescent="0.35">
      <c r="A97" s="269"/>
      <c r="B97" s="270"/>
      <c r="C97" s="578"/>
      <c r="D97" s="692"/>
      <c r="E97" s="694"/>
      <c r="F97" s="696"/>
      <c r="G97" s="699"/>
      <c r="H97" s="686"/>
      <c r="I97" s="702"/>
      <c r="J97" s="705"/>
      <c r="K97" s="708"/>
      <c r="L97" s="686"/>
      <c r="M97" s="699"/>
      <c r="N97" s="696"/>
      <c r="O97" s="712"/>
      <c r="P97" s="715"/>
      <c r="Q97" s="718"/>
      <c r="R97" s="721"/>
      <c r="S97" s="724"/>
      <c r="T97" s="686"/>
      <c r="U97" s="688"/>
      <c r="V97" s="688"/>
      <c r="W97" s="690"/>
    </row>
    <row r="98" spans="1:23" ht="19.95" customHeight="1" thickBot="1" x14ac:dyDescent="0.4">
      <c r="A98" s="271"/>
      <c r="B98" s="272"/>
      <c r="C98" s="579"/>
      <c r="D98" s="693"/>
      <c r="E98" s="695"/>
      <c r="F98" s="697"/>
      <c r="G98" s="700"/>
      <c r="H98" s="687"/>
      <c r="I98" s="703"/>
      <c r="J98" s="706"/>
      <c r="K98" s="709"/>
      <c r="L98" s="687"/>
      <c r="M98" s="700"/>
      <c r="N98" s="697"/>
      <c r="O98" s="713"/>
      <c r="P98" s="716"/>
      <c r="Q98" s="719"/>
      <c r="R98" s="722"/>
      <c r="S98" s="725"/>
      <c r="T98" s="687"/>
      <c r="U98" s="689"/>
      <c r="V98" s="689"/>
      <c r="W98" s="691"/>
    </row>
    <row r="99" spans="1:23" ht="19.95" customHeight="1" x14ac:dyDescent="0.35">
      <c r="A99" s="267"/>
      <c r="B99" s="268"/>
      <c r="C99" s="578" t="s">
        <v>128</v>
      </c>
      <c r="D99" s="692">
        <v>3</v>
      </c>
      <c r="E99" s="694">
        <v>120</v>
      </c>
      <c r="F99" s="696"/>
      <c r="G99" s="698"/>
      <c r="H99" s="685"/>
      <c r="I99" s="701"/>
      <c r="J99" s="704"/>
      <c r="K99" s="707"/>
      <c r="L99" s="685"/>
      <c r="M99" s="698"/>
      <c r="N99" s="710"/>
      <c r="O99" s="711"/>
      <c r="P99" s="714"/>
      <c r="Q99" s="717"/>
      <c r="R99" s="720"/>
      <c r="S99" s="723"/>
      <c r="T99" s="685"/>
      <c r="U99" s="688">
        <f>SUM(F99:T103)</f>
        <v>0</v>
      </c>
      <c r="V99" s="688">
        <f>U99*D99</f>
        <v>0</v>
      </c>
      <c r="W99" s="690">
        <f>U99*E99</f>
        <v>0</v>
      </c>
    </row>
    <row r="100" spans="1:23" ht="19.95" customHeight="1" x14ac:dyDescent="0.35">
      <c r="A100" s="269"/>
      <c r="B100" s="270"/>
      <c r="C100" s="578"/>
      <c r="D100" s="692"/>
      <c r="E100" s="694"/>
      <c r="F100" s="696"/>
      <c r="G100" s="699"/>
      <c r="H100" s="686"/>
      <c r="I100" s="702"/>
      <c r="J100" s="705"/>
      <c r="K100" s="708"/>
      <c r="L100" s="686"/>
      <c r="M100" s="699"/>
      <c r="N100" s="696"/>
      <c r="O100" s="712"/>
      <c r="P100" s="715"/>
      <c r="Q100" s="718"/>
      <c r="R100" s="721"/>
      <c r="S100" s="724"/>
      <c r="T100" s="686"/>
      <c r="U100" s="688"/>
      <c r="V100" s="688"/>
      <c r="W100" s="690"/>
    </row>
    <row r="101" spans="1:23" ht="19.95" customHeight="1" x14ac:dyDescent="0.35">
      <c r="A101" s="269"/>
      <c r="B101" s="270"/>
      <c r="C101" s="578"/>
      <c r="D101" s="692"/>
      <c r="E101" s="694"/>
      <c r="F101" s="696"/>
      <c r="G101" s="699"/>
      <c r="H101" s="686"/>
      <c r="I101" s="702"/>
      <c r="J101" s="705"/>
      <c r="K101" s="708"/>
      <c r="L101" s="686"/>
      <c r="M101" s="699"/>
      <c r="N101" s="696"/>
      <c r="O101" s="712"/>
      <c r="P101" s="715"/>
      <c r="Q101" s="718"/>
      <c r="R101" s="721"/>
      <c r="S101" s="724"/>
      <c r="T101" s="686"/>
      <c r="U101" s="688"/>
      <c r="V101" s="688"/>
      <c r="W101" s="690"/>
    </row>
    <row r="102" spans="1:23" ht="19.95" customHeight="1" x14ac:dyDescent="0.35">
      <c r="A102" s="269"/>
      <c r="B102" s="270"/>
      <c r="C102" s="578"/>
      <c r="D102" s="692"/>
      <c r="E102" s="694"/>
      <c r="F102" s="696"/>
      <c r="G102" s="699"/>
      <c r="H102" s="686"/>
      <c r="I102" s="702"/>
      <c r="J102" s="705"/>
      <c r="K102" s="708"/>
      <c r="L102" s="686"/>
      <c r="M102" s="699"/>
      <c r="N102" s="696"/>
      <c r="O102" s="712"/>
      <c r="P102" s="715"/>
      <c r="Q102" s="718"/>
      <c r="R102" s="721"/>
      <c r="S102" s="724"/>
      <c r="T102" s="686"/>
      <c r="U102" s="688"/>
      <c r="V102" s="688"/>
      <c r="W102" s="690"/>
    </row>
    <row r="103" spans="1:23" ht="19.95" customHeight="1" thickBot="1" x14ac:dyDescent="0.4">
      <c r="A103" s="271"/>
      <c r="B103" s="272"/>
      <c r="C103" s="579"/>
      <c r="D103" s="693"/>
      <c r="E103" s="695"/>
      <c r="F103" s="697"/>
      <c r="G103" s="700"/>
      <c r="H103" s="687"/>
      <c r="I103" s="703"/>
      <c r="J103" s="706"/>
      <c r="K103" s="709"/>
      <c r="L103" s="687"/>
      <c r="M103" s="700"/>
      <c r="N103" s="697"/>
      <c r="O103" s="713"/>
      <c r="P103" s="716"/>
      <c r="Q103" s="719"/>
      <c r="R103" s="722"/>
      <c r="S103" s="725"/>
      <c r="T103" s="687"/>
      <c r="U103" s="689"/>
      <c r="V103" s="689"/>
      <c r="W103" s="691"/>
    </row>
    <row r="104" spans="1:23" s="308" customFormat="1" ht="19.95" customHeight="1" x14ac:dyDescent="0.5">
      <c r="A104" s="776" t="s">
        <v>129</v>
      </c>
      <c r="B104" s="777"/>
      <c r="C104" s="778"/>
      <c r="D104" s="309"/>
      <c r="E104" s="310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2"/>
      <c r="V104" s="312"/>
      <c r="W104" s="313"/>
    </row>
    <row r="105" spans="1:23" ht="19.95" customHeight="1" x14ac:dyDescent="0.35">
      <c r="A105" s="267"/>
      <c r="B105" s="268"/>
      <c r="C105" s="578" t="s">
        <v>130</v>
      </c>
      <c r="D105" s="692">
        <v>10</v>
      </c>
      <c r="E105" s="694">
        <v>135</v>
      </c>
      <c r="F105" s="696"/>
      <c r="G105" s="747"/>
      <c r="H105" s="751"/>
      <c r="I105" s="773"/>
      <c r="J105" s="774"/>
      <c r="K105" s="775"/>
      <c r="L105" s="751"/>
      <c r="M105" s="747"/>
      <c r="N105" s="748"/>
      <c r="O105" s="768"/>
      <c r="P105" s="769"/>
      <c r="Q105" s="770"/>
      <c r="R105" s="771"/>
      <c r="S105" s="772"/>
      <c r="T105" s="751"/>
      <c r="U105" s="688">
        <f>SUM(F105:T109)</f>
        <v>0</v>
      </c>
      <c r="V105" s="688">
        <f>U105*D105</f>
        <v>0</v>
      </c>
      <c r="W105" s="690">
        <f>U105*E105</f>
        <v>0</v>
      </c>
    </row>
    <row r="106" spans="1:23" ht="19.95" customHeight="1" x14ac:dyDescent="0.35">
      <c r="A106" s="269"/>
      <c r="B106" s="270"/>
      <c r="C106" s="578"/>
      <c r="D106" s="692"/>
      <c r="E106" s="694"/>
      <c r="F106" s="696"/>
      <c r="G106" s="699"/>
      <c r="H106" s="686"/>
      <c r="I106" s="702"/>
      <c r="J106" s="705"/>
      <c r="K106" s="708"/>
      <c r="L106" s="686"/>
      <c r="M106" s="699"/>
      <c r="N106" s="696"/>
      <c r="O106" s="712"/>
      <c r="P106" s="715"/>
      <c r="Q106" s="718"/>
      <c r="R106" s="721"/>
      <c r="S106" s="724"/>
      <c r="T106" s="686"/>
      <c r="U106" s="688"/>
      <c r="V106" s="688"/>
      <c r="W106" s="690"/>
    </row>
    <row r="107" spans="1:23" ht="19.95" customHeight="1" x14ac:dyDescent="0.35">
      <c r="A107" s="269"/>
      <c r="B107" s="270"/>
      <c r="C107" s="578"/>
      <c r="D107" s="692"/>
      <c r="E107" s="694"/>
      <c r="F107" s="696"/>
      <c r="G107" s="699"/>
      <c r="H107" s="686"/>
      <c r="I107" s="702"/>
      <c r="J107" s="705"/>
      <c r="K107" s="708"/>
      <c r="L107" s="686"/>
      <c r="M107" s="699"/>
      <c r="N107" s="696"/>
      <c r="O107" s="712"/>
      <c r="P107" s="715"/>
      <c r="Q107" s="718"/>
      <c r="R107" s="721"/>
      <c r="S107" s="724"/>
      <c r="T107" s="686"/>
      <c r="U107" s="688"/>
      <c r="V107" s="688"/>
      <c r="W107" s="690"/>
    </row>
    <row r="108" spans="1:23" ht="19.95" customHeight="1" x14ac:dyDescent="0.35">
      <c r="A108" s="269"/>
      <c r="B108" s="270"/>
      <c r="C108" s="578"/>
      <c r="D108" s="692"/>
      <c r="E108" s="694"/>
      <c r="F108" s="696"/>
      <c r="G108" s="699"/>
      <c r="H108" s="686"/>
      <c r="I108" s="702"/>
      <c r="J108" s="705"/>
      <c r="K108" s="708"/>
      <c r="L108" s="686"/>
      <c r="M108" s="699"/>
      <c r="N108" s="696"/>
      <c r="O108" s="712"/>
      <c r="P108" s="715"/>
      <c r="Q108" s="718"/>
      <c r="R108" s="721"/>
      <c r="S108" s="724"/>
      <c r="T108" s="686"/>
      <c r="U108" s="688"/>
      <c r="V108" s="688"/>
      <c r="W108" s="690"/>
    </row>
    <row r="109" spans="1:23" ht="19.95" customHeight="1" thickBot="1" x14ac:dyDescent="0.4">
      <c r="A109" s="271"/>
      <c r="B109" s="272"/>
      <c r="C109" s="579"/>
      <c r="D109" s="693"/>
      <c r="E109" s="695"/>
      <c r="F109" s="697"/>
      <c r="G109" s="700"/>
      <c r="H109" s="687"/>
      <c r="I109" s="703"/>
      <c r="J109" s="706"/>
      <c r="K109" s="709"/>
      <c r="L109" s="687"/>
      <c r="M109" s="700"/>
      <c r="N109" s="697"/>
      <c r="O109" s="713"/>
      <c r="P109" s="716"/>
      <c r="Q109" s="719"/>
      <c r="R109" s="722"/>
      <c r="S109" s="725"/>
      <c r="T109" s="687"/>
      <c r="U109" s="689"/>
      <c r="V109" s="689"/>
      <c r="W109" s="691"/>
    </row>
    <row r="110" spans="1:23" ht="19.95" customHeight="1" x14ac:dyDescent="0.35">
      <c r="A110" s="267"/>
      <c r="B110" s="268"/>
      <c r="C110" s="578" t="s">
        <v>131</v>
      </c>
      <c r="D110" s="692">
        <v>3</v>
      </c>
      <c r="E110" s="694">
        <v>70</v>
      </c>
      <c r="F110" s="696"/>
      <c r="G110" s="698"/>
      <c r="H110" s="685"/>
      <c r="I110" s="701"/>
      <c r="J110" s="704"/>
      <c r="K110" s="707"/>
      <c r="L110" s="685"/>
      <c r="M110" s="698"/>
      <c r="N110" s="710"/>
      <c r="O110" s="711"/>
      <c r="P110" s="714"/>
      <c r="Q110" s="717"/>
      <c r="R110" s="720"/>
      <c r="S110" s="723"/>
      <c r="T110" s="685"/>
      <c r="U110" s="688">
        <f>SUM(F110:T114)</f>
        <v>0</v>
      </c>
      <c r="V110" s="688">
        <f>U110*D110</f>
        <v>0</v>
      </c>
      <c r="W110" s="690">
        <f>U110*E110</f>
        <v>0</v>
      </c>
    </row>
    <row r="111" spans="1:23" ht="19.95" customHeight="1" x14ac:dyDescent="0.35">
      <c r="A111" s="269"/>
      <c r="B111" s="270"/>
      <c r="C111" s="578"/>
      <c r="D111" s="692"/>
      <c r="E111" s="694"/>
      <c r="F111" s="696"/>
      <c r="G111" s="699"/>
      <c r="H111" s="686"/>
      <c r="I111" s="702"/>
      <c r="J111" s="705"/>
      <c r="K111" s="708"/>
      <c r="L111" s="686"/>
      <c r="M111" s="699"/>
      <c r="N111" s="696"/>
      <c r="O111" s="712"/>
      <c r="P111" s="715"/>
      <c r="Q111" s="718"/>
      <c r="R111" s="721"/>
      <c r="S111" s="724"/>
      <c r="T111" s="686"/>
      <c r="U111" s="688"/>
      <c r="V111" s="688"/>
      <c r="W111" s="690"/>
    </row>
    <row r="112" spans="1:23" ht="19.95" customHeight="1" x14ac:dyDescent="0.35">
      <c r="A112" s="269"/>
      <c r="B112" s="270"/>
      <c r="C112" s="578"/>
      <c r="D112" s="692"/>
      <c r="E112" s="694"/>
      <c r="F112" s="696"/>
      <c r="G112" s="699"/>
      <c r="H112" s="686"/>
      <c r="I112" s="702"/>
      <c r="J112" s="705"/>
      <c r="K112" s="708"/>
      <c r="L112" s="686"/>
      <c r="M112" s="699"/>
      <c r="N112" s="696"/>
      <c r="O112" s="712"/>
      <c r="P112" s="715"/>
      <c r="Q112" s="718"/>
      <c r="R112" s="721"/>
      <c r="S112" s="724"/>
      <c r="T112" s="686"/>
      <c r="U112" s="688"/>
      <c r="V112" s="688"/>
      <c r="W112" s="690"/>
    </row>
    <row r="113" spans="1:23" ht="19.95" customHeight="1" x14ac:dyDescent="0.35">
      <c r="A113" s="269"/>
      <c r="B113" s="270"/>
      <c r="C113" s="578"/>
      <c r="D113" s="692"/>
      <c r="E113" s="694"/>
      <c r="F113" s="696"/>
      <c r="G113" s="699"/>
      <c r="H113" s="686"/>
      <c r="I113" s="702"/>
      <c r="J113" s="705"/>
      <c r="K113" s="708"/>
      <c r="L113" s="686"/>
      <c r="M113" s="699"/>
      <c r="N113" s="696"/>
      <c r="O113" s="712"/>
      <c r="P113" s="715"/>
      <c r="Q113" s="718"/>
      <c r="R113" s="721"/>
      <c r="S113" s="724"/>
      <c r="T113" s="686"/>
      <c r="U113" s="688"/>
      <c r="V113" s="688"/>
      <c r="W113" s="690"/>
    </row>
    <row r="114" spans="1:23" ht="19.95" customHeight="1" thickBot="1" x14ac:dyDescent="0.4">
      <c r="A114" s="271"/>
      <c r="B114" s="272"/>
      <c r="C114" s="579"/>
      <c r="D114" s="693"/>
      <c r="E114" s="695"/>
      <c r="F114" s="697"/>
      <c r="G114" s="700"/>
      <c r="H114" s="687"/>
      <c r="I114" s="703"/>
      <c r="J114" s="706"/>
      <c r="K114" s="709"/>
      <c r="L114" s="687"/>
      <c r="M114" s="700"/>
      <c r="N114" s="697"/>
      <c r="O114" s="713"/>
      <c r="P114" s="716"/>
      <c r="Q114" s="719"/>
      <c r="R114" s="722"/>
      <c r="S114" s="725"/>
      <c r="T114" s="687"/>
      <c r="U114" s="689"/>
      <c r="V114" s="689"/>
      <c r="W114" s="691"/>
    </row>
    <row r="115" spans="1:23" ht="19.95" customHeight="1" x14ac:dyDescent="0.35">
      <c r="A115" s="267"/>
      <c r="B115" s="268"/>
      <c r="C115" s="578" t="s">
        <v>132</v>
      </c>
      <c r="D115" s="692">
        <v>5</v>
      </c>
      <c r="E115" s="694">
        <v>100</v>
      </c>
      <c r="F115" s="696"/>
      <c r="G115" s="698"/>
      <c r="H115" s="685"/>
      <c r="I115" s="701"/>
      <c r="J115" s="704"/>
      <c r="K115" s="707"/>
      <c r="L115" s="685"/>
      <c r="M115" s="698"/>
      <c r="N115" s="710"/>
      <c r="O115" s="711"/>
      <c r="P115" s="714"/>
      <c r="Q115" s="717"/>
      <c r="R115" s="720"/>
      <c r="S115" s="723"/>
      <c r="T115" s="685"/>
      <c r="U115" s="688">
        <f>SUM(F115:T119)</f>
        <v>0</v>
      </c>
      <c r="V115" s="688">
        <f>U115*D115</f>
        <v>0</v>
      </c>
      <c r="W115" s="690">
        <f>U115*E115</f>
        <v>0</v>
      </c>
    </row>
    <row r="116" spans="1:23" ht="19.95" customHeight="1" x14ac:dyDescent="0.35">
      <c r="A116" s="269"/>
      <c r="B116" s="270"/>
      <c r="C116" s="578"/>
      <c r="D116" s="692"/>
      <c r="E116" s="694"/>
      <c r="F116" s="696"/>
      <c r="G116" s="699"/>
      <c r="H116" s="686"/>
      <c r="I116" s="702"/>
      <c r="J116" s="705"/>
      <c r="K116" s="708"/>
      <c r="L116" s="686"/>
      <c r="M116" s="699"/>
      <c r="N116" s="696"/>
      <c r="O116" s="712"/>
      <c r="P116" s="715"/>
      <c r="Q116" s="718"/>
      <c r="R116" s="721"/>
      <c r="S116" s="724"/>
      <c r="T116" s="686"/>
      <c r="U116" s="688"/>
      <c r="V116" s="688"/>
      <c r="W116" s="690"/>
    </row>
    <row r="117" spans="1:23" ht="19.95" customHeight="1" x14ac:dyDescent="0.35">
      <c r="A117" s="269"/>
      <c r="B117" s="270"/>
      <c r="C117" s="578"/>
      <c r="D117" s="692"/>
      <c r="E117" s="694"/>
      <c r="F117" s="696"/>
      <c r="G117" s="699"/>
      <c r="H117" s="686"/>
      <c r="I117" s="702"/>
      <c r="J117" s="705"/>
      <c r="K117" s="708"/>
      <c r="L117" s="686"/>
      <c r="M117" s="699"/>
      <c r="N117" s="696"/>
      <c r="O117" s="712"/>
      <c r="P117" s="715"/>
      <c r="Q117" s="718"/>
      <c r="R117" s="721"/>
      <c r="S117" s="724"/>
      <c r="T117" s="686"/>
      <c r="U117" s="688"/>
      <c r="V117" s="688"/>
      <c r="W117" s="690"/>
    </row>
    <row r="118" spans="1:23" ht="19.95" customHeight="1" x14ac:dyDescent="0.35">
      <c r="A118" s="269"/>
      <c r="B118" s="270"/>
      <c r="C118" s="578"/>
      <c r="D118" s="692"/>
      <c r="E118" s="694"/>
      <c r="F118" s="696"/>
      <c r="G118" s="699"/>
      <c r="H118" s="686"/>
      <c r="I118" s="702"/>
      <c r="J118" s="705"/>
      <c r="K118" s="708"/>
      <c r="L118" s="686"/>
      <c r="M118" s="699"/>
      <c r="N118" s="696"/>
      <c r="O118" s="712"/>
      <c r="P118" s="715"/>
      <c r="Q118" s="718"/>
      <c r="R118" s="721"/>
      <c r="S118" s="724"/>
      <c r="T118" s="686"/>
      <c r="U118" s="688"/>
      <c r="V118" s="688"/>
      <c r="W118" s="690"/>
    </row>
    <row r="119" spans="1:23" ht="19.95" customHeight="1" thickBot="1" x14ac:dyDescent="0.4">
      <c r="A119" s="271"/>
      <c r="B119" s="272"/>
      <c r="C119" s="579"/>
      <c r="D119" s="693"/>
      <c r="E119" s="695"/>
      <c r="F119" s="697"/>
      <c r="G119" s="700"/>
      <c r="H119" s="687"/>
      <c r="I119" s="703"/>
      <c r="J119" s="706"/>
      <c r="K119" s="709"/>
      <c r="L119" s="687"/>
      <c r="M119" s="700"/>
      <c r="N119" s="697"/>
      <c r="O119" s="713"/>
      <c r="P119" s="716"/>
      <c r="Q119" s="719"/>
      <c r="R119" s="722"/>
      <c r="S119" s="725"/>
      <c r="T119" s="687"/>
      <c r="U119" s="689"/>
      <c r="V119" s="689"/>
      <c r="W119" s="691"/>
    </row>
    <row r="120" spans="1:23" ht="19.95" customHeight="1" x14ac:dyDescent="0.35">
      <c r="A120" s="267"/>
      <c r="B120" s="268"/>
      <c r="C120" s="578" t="s">
        <v>133</v>
      </c>
      <c r="D120" s="692">
        <v>3</v>
      </c>
      <c r="E120" s="694">
        <v>130</v>
      </c>
      <c r="F120" s="696"/>
      <c r="G120" s="698"/>
      <c r="H120" s="685"/>
      <c r="I120" s="701"/>
      <c r="J120" s="704"/>
      <c r="K120" s="707"/>
      <c r="L120" s="685"/>
      <c r="M120" s="698"/>
      <c r="N120" s="710"/>
      <c r="O120" s="711"/>
      <c r="P120" s="714"/>
      <c r="Q120" s="717"/>
      <c r="R120" s="720"/>
      <c r="S120" s="723"/>
      <c r="T120" s="685"/>
      <c r="U120" s="688">
        <f>SUM(F120:T124)</f>
        <v>0</v>
      </c>
      <c r="V120" s="688">
        <f>U120*D120</f>
        <v>0</v>
      </c>
      <c r="W120" s="690">
        <f>U120*E120</f>
        <v>0</v>
      </c>
    </row>
    <row r="121" spans="1:23" ht="19.95" customHeight="1" x14ac:dyDescent="0.35">
      <c r="A121" s="269"/>
      <c r="B121" s="270"/>
      <c r="C121" s="578"/>
      <c r="D121" s="692"/>
      <c r="E121" s="694"/>
      <c r="F121" s="696"/>
      <c r="G121" s="699"/>
      <c r="H121" s="686"/>
      <c r="I121" s="702"/>
      <c r="J121" s="705"/>
      <c r="K121" s="708"/>
      <c r="L121" s="686"/>
      <c r="M121" s="699"/>
      <c r="N121" s="696"/>
      <c r="O121" s="712"/>
      <c r="P121" s="715"/>
      <c r="Q121" s="718"/>
      <c r="R121" s="721"/>
      <c r="S121" s="724"/>
      <c r="T121" s="686"/>
      <c r="U121" s="688"/>
      <c r="V121" s="688"/>
      <c r="W121" s="690"/>
    </row>
    <row r="122" spans="1:23" ht="19.95" customHeight="1" x14ac:dyDescent="0.35">
      <c r="A122" s="269"/>
      <c r="B122" s="270"/>
      <c r="C122" s="578"/>
      <c r="D122" s="692"/>
      <c r="E122" s="694"/>
      <c r="F122" s="696"/>
      <c r="G122" s="699"/>
      <c r="H122" s="686"/>
      <c r="I122" s="702"/>
      <c r="J122" s="705"/>
      <c r="K122" s="708"/>
      <c r="L122" s="686"/>
      <c r="M122" s="699"/>
      <c r="N122" s="696"/>
      <c r="O122" s="712"/>
      <c r="P122" s="715"/>
      <c r="Q122" s="718"/>
      <c r="R122" s="721"/>
      <c r="S122" s="724"/>
      <c r="T122" s="686"/>
      <c r="U122" s="688"/>
      <c r="V122" s="688"/>
      <c r="W122" s="690"/>
    </row>
    <row r="123" spans="1:23" ht="19.95" customHeight="1" x14ac:dyDescent="0.35">
      <c r="A123" s="269"/>
      <c r="B123" s="270"/>
      <c r="C123" s="578"/>
      <c r="D123" s="692"/>
      <c r="E123" s="694"/>
      <c r="F123" s="696"/>
      <c r="G123" s="699"/>
      <c r="H123" s="686"/>
      <c r="I123" s="702"/>
      <c r="J123" s="705"/>
      <c r="K123" s="708"/>
      <c r="L123" s="686"/>
      <c r="M123" s="699"/>
      <c r="N123" s="696"/>
      <c r="O123" s="712"/>
      <c r="P123" s="715"/>
      <c r="Q123" s="718"/>
      <c r="R123" s="721"/>
      <c r="S123" s="724"/>
      <c r="T123" s="686"/>
      <c r="U123" s="688"/>
      <c r="V123" s="688"/>
      <c r="W123" s="690"/>
    </row>
    <row r="124" spans="1:23" ht="19.95" customHeight="1" thickBot="1" x14ac:dyDescent="0.4">
      <c r="A124" s="271"/>
      <c r="B124" s="272"/>
      <c r="C124" s="579"/>
      <c r="D124" s="693"/>
      <c r="E124" s="695"/>
      <c r="F124" s="697"/>
      <c r="G124" s="700"/>
      <c r="H124" s="687"/>
      <c r="I124" s="703"/>
      <c r="J124" s="706"/>
      <c r="K124" s="709"/>
      <c r="L124" s="687"/>
      <c r="M124" s="700"/>
      <c r="N124" s="697"/>
      <c r="O124" s="713"/>
      <c r="P124" s="716"/>
      <c r="Q124" s="719"/>
      <c r="R124" s="722"/>
      <c r="S124" s="725"/>
      <c r="T124" s="687"/>
      <c r="U124" s="689"/>
      <c r="V124" s="689"/>
      <c r="W124" s="691"/>
    </row>
    <row r="125" spans="1:23" s="308" customFormat="1" ht="19.95" customHeight="1" thickBot="1" x14ac:dyDescent="0.55000000000000004">
      <c r="A125" s="776" t="s">
        <v>134</v>
      </c>
      <c r="B125" s="777"/>
      <c r="C125" s="778"/>
      <c r="D125" s="309"/>
      <c r="E125" s="310"/>
      <c r="F125" s="311"/>
      <c r="G125" s="311"/>
      <c r="H125" s="311"/>
      <c r="I125" s="311"/>
      <c r="J125" s="311"/>
      <c r="K125" s="311"/>
      <c r="L125" s="311"/>
      <c r="M125" s="311"/>
      <c r="N125" s="311"/>
      <c r="O125" s="311"/>
      <c r="P125" s="311"/>
      <c r="Q125" s="311"/>
      <c r="R125" s="311"/>
      <c r="S125" s="311"/>
      <c r="T125" s="311"/>
      <c r="U125" s="312"/>
      <c r="V125" s="312"/>
      <c r="W125" s="313"/>
    </row>
    <row r="126" spans="1:23" ht="19.95" customHeight="1" x14ac:dyDescent="0.35">
      <c r="A126" s="267"/>
      <c r="B126" s="268"/>
      <c r="C126" s="578" t="s">
        <v>135</v>
      </c>
      <c r="D126" s="692">
        <v>4</v>
      </c>
      <c r="E126" s="694">
        <v>100</v>
      </c>
      <c r="F126" s="696"/>
      <c r="G126" s="698"/>
      <c r="H126" s="685"/>
      <c r="I126" s="701"/>
      <c r="J126" s="704"/>
      <c r="K126" s="707"/>
      <c r="L126" s="685"/>
      <c r="M126" s="698"/>
      <c r="N126" s="710"/>
      <c r="O126" s="711"/>
      <c r="P126" s="714"/>
      <c r="Q126" s="717"/>
      <c r="R126" s="720"/>
      <c r="S126" s="723"/>
      <c r="T126" s="685"/>
      <c r="U126" s="688">
        <f>SUM(F126:T130)</f>
        <v>0</v>
      </c>
      <c r="V126" s="688">
        <f>U126*D126</f>
        <v>0</v>
      </c>
      <c r="W126" s="690">
        <f>U126*E126</f>
        <v>0</v>
      </c>
    </row>
    <row r="127" spans="1:23" ht="19.95" customHeight="1" x14ac:dyDescent="0.35">
      <c r="A127" s="269"/>
      <c r="B127" s="270"/>
      <c r="C127" s="578"/>
      <c r="D127" s="692"/>
      <c r="E127" s="694"/>
      <c r="F127" s="696"/>
      <c r="G127" s="699"/>
      <c r="H127" s="686"/>
      <c r="I127" s="702"/>
      <c r="J127" s="705"/>
      <c r="K127" s="708"/>
      <c r="L127" s="686"/>
      <c r="M127" s="699"/>
      <c r="N127" s="696"/>
      <c r="O127" s="712"/>
      <c r="P127" s="715"/>
      <c r="Q127" s="718"/>
      <c r="R127" s="721"/>
      <c r="S127" s="724"/>
      <c r="T127" s="686"/>
      <c r="U127" s="688"/>
      <c r="V127" s="688"/>
      <c r="W127" s="690"/>
    </row>
    <row r="128" spans="1:23" ht="19.95" customHeight="1" x14ac:dyDescent="0.35">
      <c r="A128" s="269"/>
      <c r="B128" s="270"/>
      <c r="C128" s="578"/>
      <c r="D128" s="692"/>
      <c r="E128" s="694"/>
      <c r="F128" s="696"/>
      <c r="G128" s="699"/>
      <c r="H128" s="686"/>
      <c r="I128" s="702"/>
      <c r="J128" s="705"/>
      <c r="K128" s="708"/>
      <c r="L128" s="686"/>
      <c r="M128" s="699"/>
      <c r="N128" s="696"/>
      <c r="O128" s="712"/>
      <c r="P128" s="715"/>
      <c r="Q128" s="718"/>
      <c r="R128" s="721"/>
      <c r="S128" s="724"/>
      <c r="T128" s="686"/>
      <c r="U128" s="688"/>
      <c r="V128" s="688"/>
      <c r="W128" s="690"/>
    </row>
    <row r="129" spans="1:23" ht="19.95" customHeight="1" x14ac:dyDescent="0.35">
      <c r="A129" s="269"/>
      <c r="B129" s="270"/>
      <c r="C129" s="578"/>
      <c r="D129" s="692"/>
      <c r="E129" s="694"/>
      <c r="F129" s="696"/>
      <c r="G129" s="699"/>
      <c r="H129" s="686"/>
      <c r="I129" s="702"/>
      <c r="J129" s="705"/>
      <c r="K129" s="708"/>
      <c r="L129" s="686"/>
      <c r="M129" s="699"/>
      <c r="N129" s="696"/>
      <c r="O129" s="712"/>
      <c r="P129" s="715"/>
      <c r="Q129" s="718"/>
      <c r="R129" s="721"/>
      <c r="S129" s="724"/>
      <c r="T129" s="686"/>
      <c r="U129" s="688"/>
      <c r="V129" s="688"/>
      <c r="W129" s="690"/>
    </row>
    <row r="130" spans="1:23" ht="19.95" customHeight="1" thickBot="1" x14ac:dyDescent="0.4">
      <c r="A130" s="271"/>
      <c r="B130" s="272"/>
      <c r="C130" s="579"/>
      <c r="D130" s="693"/>
      <c r="E130" s="695"/>
      <c r="F130" s="697"/>
      <c r="G130" s="700"/>
      <c r="H130" s="687"/>
      <c r="I130" s="703"/>
      <c r="J130" s="706"/>
      <c r="K130" s="709"/>
      <c r="L130" s="687"/>
      <c r="M130" s="700"/>
      <c r="N130" s="697"/>
      <c r="O130" s="713"/>
      <c r="P130" s="716"/>
      <c r="Q130" s="719"/>
      <c r="R130" s="722"/>
      <c r="S130" s="725"/>
      <c r="T130" s="687"/>
      <c r="U130" s="689"/>
      <c r="V130" s="689"/>
      <c r="W130" s="691"/>
    </row>
    <row r="131" spans="1:23" ht="19.95" customHeight="1" x14ac:dyDescent="0.35">
      <c r="A131" s="267"/>
      <c r="B131" s="268"/>
      <c r="C131" s="578" t="s">
        <v>136</v>
      </c>
      <c r="D131" s="692">
        <v>6</v>
      </c>
      <c r="E131" s="694">
        <v>130</v>
      </c>
      <c r="F131" s="696"/>
      <c r="G131" s="698"/>
      <c r="H131" s="685"/>
      <c r="I131" s="701"/>
      <c r="J131" s="704"/>
      <c r="K131" s="707"/>
      <c r="L131" s="685"/>
      <c r="M131" s="698"/>
      <c r="N131" s="710"/>
      <c r="O131" s="711"/>
      <c r="P131" s="714"/>
      <c r="Q131" s="717"/>
      <c r="R131" s="720"/>
      <c r="S131" s="723"/>
      <c r="T131" s="685"/>
      <c r="U131" s="688">
        <f>SUM(F131:T135)</f>
        <v>0</v>
      </c>
      <c r="V131" s="688">
        <f>U131*D131</f>
        <v>0</v>
      </c>
      <c r="W131" s="690">
        <f>U131*E131</f>
        <v>0</v>
      </c>
    </row>
    <row r="132" spans="1:23" ht="19.95" customHeight="1" x14ac:dyDescent="0.35">
      <c r="A132" s="269"/>
      <c r="B132" s="270"/>
      <c r="C132" s="578"/>
      <c r="D132" s="692"/>
      <c r="E132" s="694"/>
      <c r="F132" s="696"/>
      <c r="G132" s="699"/>
      <c r="H132" s="686"/>
      <c r="I132" s="702"/>
      <c r="J132" s="705"/>
      <c r="K132" s="708"/>
      <c r="L132" s="686"/>
      <c r="M132" s="699"/>
      <c r="N132" s="696"/>
      <c r="O132" s="712"/>
      <c r="P132" s="715"/>
      <c r="Q132" s="718"/>
      <c r="R132" s="721"/>
      <c r="S132" s="724"/>
      <c r="T132" s="686"/>
      <c r="U132" s="688"/>
      <c r="V132" s="688"/>
      <c r="W132" s="690"/>
    </row>
    <row r="133" spans="1:23" ht="19.95" customHeight="1" x14ac:dyDescent="0.35">
      <c r="A133" s="269"/>
      <c r="B133" s="270"/>
      <c r="C133" s="578"/>
      <c r="D133" s="692"/>
      <c r="E133" s="694"/>
      <c r="F133" s="696"/>
      <c r="G133" s="699"/>
      <c r="H133" s="686"/>
      <c r="I133" s="702"/>
      <c r="J133" s="705"/>
      <c r="K133" s="708"/>
      <c r="L133" s="686"/>
      <c r="M133" s="699"/>
      <c r="N133" s="696"/>
      <c r="O133" s="712"/>
      <c r="P133" s="715"/>
      <c r="Q133" s="718"/>
      <c r="R133" s="721"/>
      <c r="S133" s="724"/>
      <c r="T133" s="686"/>
      <c r="U133" s="688"/>
      <c r="V133" s="688"/>
      <c r="W133" s="690"/>
    </row>
    <row r="134" spans="1:23" ht="19.95" customHeight="1" x14ac:dyDescent="0.35">
      <c r="A134" s="269"/>
      <c r="B134" s="270"/>
      <c r="C134" s="578"/>
      <c r="D134" s="692"/>
      <c r="E134" s="694"/>
      <c r="F134" s="696"/>
      <c r="G134" s="699"/>
      <c r="H134" s="686"/>
      <c r="I134" s="702"/>
      <c r="J134" s="705"/>
      <c r="K134" s="708"/>
      <c r="L134" s="686"/>
      <c r="M134" s="699"/>
      <c r="N134" s="696"/>
      <c r="O134" s="712"/>
      <c r="P134" s="715"/>
      <c r="Q134" s="718"/>
      <c r="R134" s="721"/>
      <c r="S134" s="724"/>
      <c r="T134" s="686"/>
      <c r="U134" s="688"/>
      <c r="V134" s="688"/>
      <c r="W134" s="690"/>
    </row>
    <row r="135" spans="1:23" ht="19.95" customHeight="1" thickBot="1" x14ac:dyDescent="0.4">
      <c r="A135" s="271"/>
      <c r="B135" s="272"/>
      <c r="C135" s="579"/>
      <c r="D135" s="693"/>
      <c r="E135" s="695"/>
      <c r="F135" s="697"/>
      <c r="G135" s="700"/>
      <c r="H135" s="687"/>
      <c r="I135" s="703"/>
      <c r="J135" s="706"/>
      <c r="K135" s="709"/>
      <c r="L135" s="687"/>
      <c r="M135" s="700"/>
      <c r="N135" s="697"/>
      <c r="O135" s="713"/>
      <c r="P135" s="716"/>
      <c r="Q135" s="719"/>
      <c r="R135" s="722"/>
      <c r="S135" s="725"/>
      <c r="T135" s="687"/>
      <c r="U135" s="689"/>
      <c r="V135" s="689"/>
      <c r="W135" s="691"/>
    </row>
    <row r="136" spans="1:23" ht="19.95" customHeight="1" x14ac:dyDescent="0.35">
      <c r="A136" s="267"/>
      <c r="B136" s="268"/>
      <c r="C136" s="578" t="s">
        <v>137</v>
      </c>
      <c r="D136" s="692">
        <v>8</v>
      </c>
      <c r="E136" s="694">
        <v>125</v>
      </c>
      <c r="F136" s="696"/>
      <c r="G136" s="698"/>
      <c r="H136" s="685"/>
      <c r="I136" s="701"/>
      <c r="J136" s="704"/>
      <c r="K136" s="707"/>
      <c r="L136" s="685"/>
      <c r="M136" s="698"/>
      <c r="N136" s="710"/>
      <c r="O136" s="711"/>
      <c r="P136" s="714"/>
      <c r="Q136" s="717"/>
      <c r="R136" s="720"/>
      <c r="S136" s="723"/>
      <c r="T136" s="685"/>
      <c r="U136" s="688">
        <f>SUM(F136:T140)</f>
        <v>0</v>
      </c>
      <c r="V136" s="688">
        <f>U136*D136</f>
        <v>0</v>
      </c>
      <c r="W136" s="690">
        <f>U136*E136</f>
        <v>0</v>
      </c>
    </row>
    <row r="137" spans="1:23" ht="19.95" customHeight="1" x14ac:dyDescent="0.35">
      <c r="A137" s="269"/>
      <c r="B137" s="270"/>
      <c r="C137" s="578"/>
      <c r="D137" s="692"/>
      <c r="E137" s="694"/>
      <c r="F137" s="696"/>
      <c r="G137" s="699"/>
      <c r="H137" s="686"/>
      <c r="I137" s="702"/>
      <c r="J137" s="705"/>
      <c r="K137" s="708"/>
      <c r="L137" s="686"/>
      <c r="M137" s="699"/>
      <c r="N137" s="696"/>
      <c r="O137" s="712"/>
      <c r="P137" s="715"/>
      <c r="Q137" s="718"/>
      <c r="R137" s="721"/>
      <c r="S137" s="724"/>
      <c r="T137" s="686"/>
      <c r="U137" s="688"/>
      <c r="V137" s="688"/>
      <c r="W137" s="690"/>
    </row>
    <row r="138" spans="1:23" ht="19.95" customHeight="1" x14ac:dyDescent="0.35">
      <c r="A138" s="269"/>
      <c r="B138" s="270"/>
      <c r="C138" s="578"/>
      <c r="D138" s="692"/>
      <c r="E138" s="694"/>
      <c r="F138" s="696"/>
      <c r="G138" s="699"/>
      <c r="H138" s="686"/>
      <c r="I138" s="702"/>
      <c r="J138" s="705"/>
      <c r="K138" s="708"/>
      <c r="L138" s="686"/>
      <c r="M138" s="699"/>
      <c r="N138" s="696"/>
      <c r="O138" s="712"/>
      <c r="P138" s="715"/>
      <c r="Q138" s="718"/>
      <c r="R138" s="721"/>
      <c r="S138" s="724"/>
      <c r="T138" s="686"/>
      <c r="U138" s="688"/>
      <c r="V138" s="688"/>
      <c r="W138" s="690"/>
    </row>
    <row r="139" spans="1:23" ht="19.95" customHeight="1" x14ac:dyDescent="0.35">
      <c r="A139" s="269"/>
      <c r="B139" s="270"/>
      <c r="C139" s="578"/>
      <c r="D139" s="692"/>
      <c r="E139" s="694"/>
      <c r="F139" s="696"/>
      <c r="G139" s="699"/>
      <c r="H139" s="686"/>
      <c r="I139" s="702"/>
      <c r="J139" s="705"/>
      <c r="K139" s="708"/>
      <c r="L139" s="686"/>
      <c r="M139" s="699"/>
      <c r="N139" s="696"/>
      <c r="O139" s="712"/>
      <c r="P139" s="715"/>
      <c r="Q139" s="718"/>
      <c r="R139" s="721"/>
      <c r="S139" s="724"/>
      <c r="T139" s="686"/>
      <c r="U139" s="688"/>
      <c r="V139" s="688"/>
      <c r="W139" s="690"/>
    </row>
    <row r="140" spans="1:23" ht="19.95" customHeight="1" thickBot="1" x14ac:dyDescent="0.4">
      <c r="A140" s="271"/>
      <c r="B140" s="272"/>
      <c r="C140" s="579"/>
      <c r="D140" s="693"/>
      <c r="E140" s="695"/>
      <c r="F140" s="697"/>
      <c r="G140" s="700"/>
      <c r="H140" s="687"/>
      <c r="I140" s="703"/>
      <c r="J140" s="706"/>
      <c r="K140" s="709"/>
      <c r="L140" s="687"/>
      <c r="M140" s="700"/>
      <c r="N140" s="697"/>
      <c r="O140" s="713"/>
      <c r="P140" s="716"/>
      <c r="Q140" s="719"/>
      <c r="R140" s="722"/>
      <c r="S140" s="725"/>
      <c r="T140" s="687"/>
      <c r="U140" s="689"/>
      <c r="V140" s="689"/>
      <c r="W140" s="691"/>
    </row>
    <row r="141" spans="1:23" ht="19.95" customHeight="1" x14ac:dyDescent="0.35">
      <c r="A141" s="267"/>
      <c r="B141" s="268"/>
      <c r="C141" s="578" t="s">
        <v>138</v>
      </c>
      <c r="D141" s="692">
        <v>6</v>
      </c>
      <c r="E141" s="694">
        <v>130</v>
      </c>
      <c r="F141" s="696"/>
      <c r="G141" s="698"/>
      <c r="H141" s="685"/>
      <c r="I141" s="701"/>
      <c r="J141" s="704"/>
      <c r="K141" s="707"/>
      <c r="L141" s="685"/>
      <c r="M141" s="698"/>
      <c r="N141" s="710"/>
      <c r="O141" s="711"/>
      <c r="P141" s="714"/>
      <c r="Q141" s="717"/>
      <c r="R141" s="720"/>
      <c r="S141" s="723"/>
      <c r="T141" s="685"/>
      <c r="U141" s="688">
        <f>SUM(F141:T145)</f>
        <v>0</v>
      </c>
      <c r="V141" s="688">
        <f>U141*D141</f>
        <v>0</v>
      </c>
      <c r="W141" s="690">
        <f>U141*E141</f>
        <v>0</v>
      </c>
    </row>
    <row r="142" spans="1:23" ht="19.95" customHeight="1" x14ac:dyDescent="0.35">
      <c r="A142" s="269"/>
      <c r="B142" s="270"/>
      <c r="C142" s="578"/>
      <c r="D142" s="692"/>
      <c r="E142" s="694"/>
      <c r="F142" s="696"/>
      <c r="G142" s="699"/>
      <c r="H142" s="686"/>
      <c r="I142" s="702"/>
      <c r="J142" s="705"/>
      <c r="K142" s="708"/>
      <c r="L142" s="686"/>
      <c r="M142" s="699"/>
      <c r="N142" s="696"/>
      <c r="O142" s="712"/>
      <c r="P142" s="715"/>
      <c r="Q142" s="718"/>
      <c r="R142" s="721"/>
      <c r="S142" s="724"/>
      <c r="T142" s="686"/>
      <c r="U142" s="688"/>
      <c r="V142" s="688"/>
      <c r="W142" s="690"/>
    </row>
    <row r="143" spans="1:23" ht="19.95" customHeight="1" x14ac:dyDescent="0.35">
      <c r="A143" s="269"/>
      <c r="B143" s="270"/>
      <c r="C143" s="578"/>
      <c r="D143" s="692"/>
      <c r="E143" s="694"/>
      <c r="F143" s="696"/>
      <c r="G143" s="699"/>
      <c r="H143" s="686"/>
      <c r="I143" s="702"/>
      <c r="J143" s="705"/>
      <c r="K143" s="708"/>
      <c r="L143" s="686"/>
      <c r="M143" s="699"/>
      <c r="N143" s="696"/>
      <c r="O143" s="712"/>
      <c r="P143" s="715"/>
      <c r="Q143" s="718"/>
      <c r="R143" s="721"/>
      <c r="S143" s="724"/>
      <c r="T143" s="686"/>
      <c r="U143" s="688"/>
      <c r="V143" s="688"/>
      <c r="W143" s="690"/>
    </row>
    <row r="144" spans="1:23" ht="19.95" customHeight="1" x14ac:dyDescent="0.35">
      <c r="A144" s="269"/>
      <c r="B144" s="270"/>
      <c r="C144" s="578"/>
      <c r="D144" s="692"/>
      <c r="E144" s="694"/>
      <c r="F144" s="696"/>
      <c r="G144" s="699"/>
      <c r="H144" s="686"/>
      <c r="I144" s="702"/>
      <c r="J144" s="705"/>
      <c r="K144" s="708"/>
      <c r="L144" s="686"/>
      <c r="M144" s="699"/>
      <c r="N144" s="696"/>
      <c r="O144" s="712"/>
      <c r="P144" s="715"/>
      <c r="Q144" s="718"/>
      <c r="R144" s="721"/>
      <c r="S144" s="724"/>
      <c r="T144" s="686"/>
      <c r="U144" s="688"/>
      <c r="V144" s="688"/>
      <c r="W144" s="690"/>
    </row>
    <row r="145" spans="1:23" ht="19.95" customHeight="1" thickBot="1" x14ac:dyDescent="0.4">
      <c r="A145" s="271"/>
      <c r="B145" s="272"/>
      <c r="C145" s="579"/>
      <c r="D145" s="693"/>
      <c r="E145" s="695"/>
      <c r="F145" s="697"/>
      <c r="G145" s="700"/>
      <c r="H145" s="687"/>
      <c r="I145" s="703"/>
      <c r="J145" s="706"/>
      <c r="K145" s="709"/>
      <c r="L145" s="687"/>
      <c r="M145" s="700"/>
      <c r="N145" s="697"/>
      <c r="O145" s="713"/>
      <c r="P145" s="716"/>
      <c r="Q145" s="719"/>
      <c r="R145" s="722"/>
      <c r="S145" s="725"/>
      <c r="T145" s="687"/>
      <c r="U145" s="689"/>
      <c r="V145" s="689"/>
      <c r="W145" s="691"/>
    </row>
    <row r="146" spans="1:23" ht="19.95" customHeight="1" x14ac:dyDescent="0.35">
      <c r="A146" s="267"/>
      <c r="B146" s="268"/>
      <c r="C146" s="578" t="s">
        <v>139</v>
      </c>
      <c r="D146" s="692">
        <v>8</v>
      </c>
      <c r="E146" s="694">
        <v>185</v>
      </c>
      <c r="F146" s="696"/>
      <c r="G146" s="698"/>
      <c r="H146" s="685"/>
      <c r="I146" s="701"/>
      <c r="J146" s="704"/>
      <c r="K146" s="707"/>
      <c r="L146" s="685"/>
      <c r="M146" s="698"/>
      <c r="N146" s="710"/>
      <c r="O146" s="711"/>
      <c r="P146" s="714"/>
      <c r="Q146" s="717"/>
      <c r="R146" s="720"/>
      <c r="S146" s="723"/>
      <c r="T146" s="685"/>
      <c r="U146" s="688">
        <f>SUM(F146:T150)</f>
        <v>0</v>
      </c>
      <c r="V146" s="688">
        <f>U146*D146</f>
        <v>0</v>
      </c>
      <c r="W146" s="690">
        <f>U146*E146</f>
        <v>0</v>
      </c>
    </row>
    <row r="147" spans="1:23" ht="19.95" customHeight="1" x14ac:dyDescent="0.35">
      <c r="A147" s="269"/>
      <c r="B147" s="270"/>
      <c r="C147" s="578"/>
      <c r="D147" s="692"/>
      <c r="E147" s="694"/>
      <c r="F147" s="696"/>
      <c r="G147" s="699"/>
      <c r="H147" s="686"/>
      <c r="I147" s="702"/>
      <c r="J147" s="705"/>
      <c r="K147" s="708"/>
      <c r="L147" s="686"/>
      <c r="M147" s="699"/>
      <c r="N147" s="696"/>
      <c r="O147" s="712"/>
      <c r="P147" s="715"/>
      <c r="Q147" s="718"/>
      <c r="R147" s="721"/>
      <c r="S147" s="724"/>
      <c r="T147" s="686"/>
      <c r="U147" s="688"/>
      <c r="V147" s="688"/>
      <c r="W147" s="690"/>
    </row>
    <row r="148" spans="1:23" ht="19.95" customHeight="1" x14ac:dyDescent="0.35">
      <c r="A148" s="269"/>
      <c r="B148" s="270"/>
      <c r="C148" s="578"/>
      <c r="D148" s="692"/>
      <c r="E148" s="694"/>
      <c r="F148" s="696"/>
      <c r="G148" s="699"/>
      <c r="H148" s="686"/>
      <c r="I148" s="702"/>
      <c r="J148" s="705"/>
      <c r="K148" s="708"/>
      <c r="L148" s="686"/>
      <c r="M148" s="699"/>
      <c r="N148" s="696"/>
      <c r="O148" s="712"/>
      <c r="P148" s="715"/>
      <c r="Q148" s="718"/>
      <c r="R148" s="721"/>
      <c r="S148" s="724"/>
      <c r="T148" s="686"/>
      <c r="U148" s="688"/>
      <c r="V148" s="688"/>
      <c r="W148" s="690"/>
    </row>
    <row r="149" spans="1:23" ht="19.95" customHeight="1" x14ac:dyDescent="0.35">
      <c r="A149" s="269"/>
      <c r="B149" s="270"/>
      <c r="C149" s="578"/>
      <c r="D149" s="692"/>
      <c r="E149" s="694"/>
      <c r="F149" s="696"/>
      <c r="G149" s="699"/>
      <c r="H149" s="686"/>
      <c r="I149" s="702"/>
      <c r="J149" s="705"/>
      <c r="K149" s="708"/>
      <c r="L149" s="686"/>
      <c r="M149" s="699"/>
      <c r="N149" s="696"/>
      <c r="O149" s="712"/>
      <c r="P149" s="715"/>
      <c r="Q149" s="718"/>
      <c r="R149" s="721"/>
      <c r="S149" s="724"/>
      <c r="T149" s="686"/>
      <c r="U149" s="688"/>
      <c r="V149" s="688"/>
      <c r="W149" s="690"/>
    </row>
    <row r="150" spans="1:23" ht="19.95" customHeight="1" thickBot="1" x14ac:dyDescent="0.4">
      <c r="A150" s="271"/>
      <c r="B150" s="272"/>
      <c r="C150" s="579"/>
      <c r="D150" s="693"/>
      <c r="E150" s="695"/>
      <c r="F150" s="697"/>
      <c r="G150" s="700"/>
      <c r="H150" s="687"/>
      <c r="I150" s="703"/>
      <c r="J150" s="706"/>
      <c r="K150" s="709"/>
      <c r="L150" s="687"/>
      <c r="M150" s="700"/>
      <c r="N150" s="697"/>
      <c r="O150" s="713"/>
      <c r="P150" s="716"/>
      <c r="Q150" s="719"/>
      <c r="R150" s="722"/>
      <c r="S150" s="725"/>
      <c r="T150" s="687"/>
      <c r="U150" s="689"/>
      <c r="V150" s="689"/>
      <c r="W150" s="691"/>
    </row>
    <row r="151" spans="1:23" ht="19.95" customHeight="1" x14ac:dyDescent="0.35">
      <c r="A151" s="267"/>
      <c r="B151" s="268"/>
      <c r="C151" s="578" t="s">
        <v>140</v>
      </c>
      <c r="D151" s="692">
        <v>5</v>
      </c>
      <c r="E151" s="694">
        <v>220</v>
      </c>
      <c r="F151" s="696"/>
      <c r="G151" s="698"/>
      <c r="H151" s="685"/>
      <c r="I151" s="701"/>
      <c r="J151" s="704"/>
      <c r="K151" s="707"/>
      <c r="L151" s="685"/>
      <c r="M151" s="698"/>
      <c r="N151" s="710"/>
      <c r="O151" s="711"/>
      <c r="P151" s="714"/>
      <c r="Q151" s="717"/>
      <c r="R151" s="720"/>
      <c r="S151" s="723"/>
      <c r="T151" s="685"/>
      <c r="U151" s="688">
        <f>SUM(F151:T155)</f>
        <v>0</v>
      </c>
      <c r="V151" s="688">
        <f>U151*D151</f>
        <v>0</v>
      </c>
      <c r="W151" s="690">
        <f>U151*E151</f>
        <v>0</v>
      </c>
    </row>
    <row r="152" spans="1:23" ht="19.95" customHeight="1" x14ac:dyDescent="0.35">
      <c r="A152" s="269"/>
      <c r="B152" s="270"/>
      <c r="C152" s="578"/>
      <c r="D152" s="692"/>
      <c r="E152" s="694"/>
      <c r="F152" s="696"/>
      <c r="G152" s="699"/>
      <c r="H152" s="686"/>
      <c r="I152" s="702"/>
      <c r="J152" s="705"/>
      <c r="K152" s="708"/>
      <c r="L152" s="686"/>
      <c r="M152" s="699"/>
      <c r="N152" s="696"/>
      <c r="O152" s="712"/>
      <c r="P152" s="715"/>
      <c r="Q152" s="718"/>
      <c r="R152" s="721"/>
      <c r="S152" s="724"/>
      <c r="T152" s="686"/>
      <c r="U152" s="688"/>
      <c r="V152" s="688"/>
      <c r="W152" s="690"/>
    </row>
    <row r="153" spans="1:23" ht="19.95" customHeight="1" x14ac:dyDescent="0.35">
      <c r="A153" s="269"/>
      <c r="B153" s="270"/>
      <c r="C153" s="578"/>
      <c r="D153" s="692"/>
      <c r="E153" s="694"/>
      <c r="F153" s="696"/>
      <c r="G153" s="699"/>
      <c r="H153" s="686"/>
      <c r="I153" s="702"/>
      <c r="J153" s="705"/>
      <c r="K153" s="708"/>
      <c r="L153" s="686"/>
      <c r="M153" s="699"/>
      <c r="N153" s="696"/>
      <c r="O153" s="712"/>
      <c r="P153" s="715"/>
      <c r="Q153" s="718"/>
      <c r="R153" s="721"/>
      <c r="S153" s="724"/>
      <c r="T153" s="686"/>
      <c r="U153" s="688"/>
      <c r="V153" s="688"/>
      <c r="W153" s="690"/>
    </row>
    <row r="154" spans="1:23" ht="19.95" customHeight="1" x14ac:dyDescent="0.35">
      <c r="A154" s="269"/>
      <c r="B154" s="270"/>
      <c r="C154" s="578"/>
      <c r="D154" s="692"/>
      <c r="E154" s="694"/>
      <c r="F154" s="696"/>
      <c r="G154" s="699"/>
      <c r="H154" s="686"/>
      <c r="I154" s="702"/>
      <c r="J154" s="705"/>
      <c r="K154" s="708"/>
      <c r="L154" s="686"/>
      <c r="M154" s="699"/>
      <c r="N154" s="696"/>
      <c r="O154" s="712"/>
      <c r="P154" s="715"/>
      <c r="Q154" s="718"/>
      <c r="R154" s="721"/>
      <c r="S154" s="724"/>
      <c r="T154" s="686"/>
      <c r="U154" s="688"/>
      <c r="V154" s="688"/>
      <c r="W154" s="690"/>
    </row>
    <row r="155" spans="1:23" ht="19.95" customHeight="1" thickBot="1" x14ac:dyDescent="0.4">
      <c r="A155" s="271"/>
      <c r="B155" s="272"/>
      <c r="C155" s="579"/>
      <c r="D155" s="693"/>
      <c r="E155" s="695"/>
      <c r="F155" s="697"/>
      <c r="G155" s="700"/>
      <c r="H155" s="687"/>
      <c r="I155" s="703"/>
      <c r="J155" s="706"/>
      <c r="K155" s="709"/>
      <c r="L155" s="687"/>
      <c r="M155" s="700"/>
      <c r="N155" s="697"/>
      <c r="O155" s="713"/>
      <c r="P155" s="716"/>
      <c r="Q155" s="719"/>
      <c r="R155" s="722"/>
      <c r="S155" s="725"/>
      <c r="T155" s="687"/>
      <c r="U155" s="689"/>
      <c r="V155" s="689"/>
      <c r="W155" s="691"/>
    </row>
    <row r="156" spans="1:23" s="308" customFormat="1" ht="19.95" customHeight="1" thickBot="1" x14ac:dyDescent="0.55000000000000004">
      <c r="A156" s="776" t="s">
        <v>118</v>
      </c>
      <c r="B156" s="777"/>
      <c r="C156" s="778"/>
      <c r="D156" s="309"/>
      <c r="E156" s="310"/>
      <c r="F156" s="311"/>
      <c r="G156" s="311"/>
      <c r="H156" s="311"/>
      <c r="I156" s="311"/>
      <c r="J156" s="311"/>
      <c r="K156" s="311"/>
      <c r="L156" s="311"/>
      <c r="M156" s="311"/>
      <c r="N156" s="311"/>
      <c r="O156" s="311"/>
      <c r="P156" s="311"/>
      <c r="Q156" s="311"/>
      <c r="R156" s="311"/>
      <c r="S156" s="311"/>
      <c r="T156" s="311"/>
      <c r="U156" s="312"/>
      <c r="V156" s="312"/>
      <c r="W156" s="313"/>
    </row>
    <row r="157" spans="1:23" ht="19.95" customHeight="1" x14ac:dyDescent="0.35">
      <c r="A157" s="267"/>
      <c r="B157" s="268"/>
      <c r="C157" s="578" t="s">
        <v>141</v>
      </c>
      <c r="D157" s="692">
        <v>5</v>
      </c>
      <c r="E157" s="694">
        <v>140</v>
      </c>
      <c r="F157" s="696"/>
      <c r="G157" s="698"/>
      <c r="H157" s="685"/>
      <c r="I157" s="701"/>
      <c r="J157" s="704"/>
      <c r="K157" s="707"/>
      <c r="L157" s="685"/>
      <c r="M157" s="698"/>
      <c r="N157" s="710"/>
      <c r="O157" s="711"/>
      <c r="P157" s="714"/>
      <c r="Q157" s="717"/>
      <c r="R157" s="720"/>
      <c r="S157" s="723"/>
      <c r="T157" s="685"/>
      <c r="U157" s="688">
        <f>SUM(F157:T161)</f>
        <v>0</v>
      </c>
      <c r="V157" s="688">
        <f>U157*D157</f>
        <v>0</v>
      </c>
      <c r="W157" s="690">
        <f>U157*E157</f>
        <v>0</v>
      </c>
    </row>
    <row r="158" spans="1:23" ht="19.95" customHeight="1" x14ac:dyDescent="0.35">
      <c r="A158" s="269"/>
      <c r="B158" s="270"/>
      <c r="C158" s="578"/>
      <c r="D158" s="692"/>
      <c r="E158" s="694"/>
      <c r="F158" s="696"/>
      <c r="G158" s="699"/>
      <c r="H158" s="686"/>
      <c r="I158" s="702"/>
      <c r="J158" s="705"/>
      <c r="K158" s="708"/>
      <c r="L158" s="686"/>
      <c r="M158" s="699"/>
      <c r="N158" s="696"/>
      <c r="O158" s="712"/>
      <c r="P158" s="715"/>
      <c r="Q158" s="718"/>
      <c r="R158" s="721"/>
      <c r="S158" s="724"/>
      <c r="T158" s="686"/>
      <c r="U158" s="688"/>
      <c r="V158" s="688"/>
      <c r="W158" s="690"/>
    </row>
    <row r="159" spans="1:23" ht="19.95" customHeight="1" x14ac:dyDescent="0.35">
      <c r="A159" s="269"/>
      <c r="B159" s="270"/>
      <c r="C159" s="578"/>
      <c r="D159" s="692"/>
      <c r="E159" s="694"/>
      <c r="F159" s="696"/>
      <c r="G159" s="699"/>
      <c r="H159" s="686"/>
      <c r="I159" s="702"/>
      <c r="J159" s="705"/>
      <c r="K159" s="708"/>
      <c r="L159" s="686"/>
      <c r="M159" s="699"/>
      <c r="N159" s="696"/>
      <c r="O159" s="712"/>
      <c r="P159" s="715"/>
      <c r="Q159" s="718"/>
      <c r="R159" s="721"/>
      <c r="S159" s="724"/>
      <c r="T159" s="686"/>
      <c r="U159" s="688"/>
      <c r="V159" s="688"/>
      <c r="W159" s="690"/>
    </row>
    <row r="160" spans="1:23" ht="19.95" customHeight="1" x14ac:dyDescent="0.35">
      <c r="A160" s="269"/>
      <c r="B160" s="270"/>
      <c r="C160" s="578"/>
      <c r="D160" s="692"/>
      <c r="E160" s="694"/>
      <c r="F160" s="696"/>
      <c r="G160" s="699"/>
      <c r="H160" s="686"/>
      <c r="I160" s="702"/>
      <c r="J160" s="705"/>
      <c r="K160" s="708"/>
      <c r="L160" s="686"/>
      <c r="M160" s="699"/>
      <c r="N160" s="696"/>
      <c r="O160" s="712"/>
      <c r="P160" s="715"/>
      <c r="Q160" s="718"/>
      <c r="R160" s="721"/>
      <c r="S160" s="724"/>
      <c r="T160" s="686"/>
      <c r="U160" s="688"/>
      <c r="V160" s="688"/>
      <c r="W160" s="690"/>
    </row>
    <row r="161" spans="1:23" ht="19.95" customHeight="1" thickBot="1" x14ac:dyDescent="0.4">
      <c r="A161" s="271"/>
      <c r="B161" s="272"/>
      <c r="C161" s="579"/>
      <c r="D161" s="693"/>
      <c r="E161" s="695"/>
      <c r="F161" s="697"/>
      <c r="G161" s="700"/>
      <c r="H161" s="687"/>
      <c r="I161" s="703"/>
      <c r="J161" s="706"/>
      <c r="K161" s="709"/>
      <c r="L161" s="687"/>
      <c r="M161" s="700"/>
      <c r="N161" s="697"/>
      <c r="O161" s="713"/>
      <c r="P161" s="716"/>
      <c r="Q161" s="719"/>
      <c r="R161" s="722"/>
      <c r="S161" s="725"/>
      <c r="T161" s="687"/>
      <c r="U161" s="689"/>
      <c r="V161" s="689"/>
      <c r="W161" s="691"/>
    </row>
    <row r="162" spans="1:23" ht="19.95" customHeight="1" x14ac:dyDescent="0.35">
      <c r="A162" s="267"/>
      <c r="B162" s="268"/>
      <c r="C162" s="578" t="s">
        <v>142</v>
      </c>
      <c r="D162" s="692">
        <v>7</v>
      </c>
      <c r="E162" s="694">
        <v>110</v>
      </c>
      <c r="F162" s="696"/>
      <c r="G162" s="698"/>
      <c r="H162" s="685"/>
      <c r="I162" s="701"/>
      <c r="J162" s="704"/>
      <c r="K162" s="707"/>
      <c r="L162" s="685"/>
      <c r="M162" s="698"/>
      <c r="N162" s="710"/>
      <c r="O162" s="711"/>
      <c r="P162" s="714"/>
      <c r="Q162" s="717"/>
      <c r="R162" s="720"/>
      <c r="S162" s="723"/>
      <c r="T162" s="685"/>
      <c r="U162" s="688">
        <f>SUM(F162:T166)</f>
        <v>0</v>
      </c>
      <c r="V162" s="688">
        <f>U162*D162</f>
        <v>0</v>
      </c>
      <c r="W162" s="690">
        <f>U162*E162</f>
        <v>0</v>
      </c>
    </row>
    <row r="163" spans="1:23" ht="19.95" customHeight="1" x14ac:dyDescent="0.35">
      <c r="A163" s="269"/>
      <c r="B163" s="270"/>
      <c r="C163" s="578"/>
      <c r="D163" s="692"/>
      <c r="E163" s="694"/>
      <c r="F163" s="696"/>
      <c r="G163" s="699"/>
      <c r="H163" s="686"/>
      <c r="I163" s="702"/>
      <c r="J163" s="705"/>
      <c r="K163" s="708"/>
      <c r="L163" s="686"/>
      <c r="M163" s="699"/>
      <c r="N163" s="696"/>
      <c r="O163" s="712"/>
      <c r="P163" s="715"/>
      <c r="Q163" s="718"/>
      <c r="R163" s="721"/>
      <c r="S163" s="724"/>
      <c r="T163" s="686"/>
      <c r="U163" s="688"/>
      <c r="V163" s="688"/>
      <c r="W163" s="690"/>
    </row>
    <row r="164" spans="1:23" ht="19.95" customHeight="1" x14ac:dyDescent="0.35">
      <c r="A164" s="269"/>
      <c r="B164" s="270"/>
      <c r="C164" s="578"/>
      <c r="D164" s="692"/>
      <c r="E164" s="694"/>
      <c r="F164" s="696"/>
      <c r="G164" s="699"/>
      <c r="H164" s="686"/>
      <c r="I164" s="702"/>
      <c r="J164" s="705"/>
      <c r="K164" s="708"/>
      <c r="L164" s="686"/>
      <c r="M164" s="699"/>
      <c r="N164" s="696"/>
      <c r="O164" s="712"/>
      <c r="P164" s="715"/>
      <c r="Q164" s="718"/>
      <c r="R164" s="721"/>
      <c r="S164" s="724"/>
      <c r="T164" s="686"/>
      <c r="U164" s="688"/>
      <c r="V164" s="688"/>
      <c r="W164" s="690"/>
    </row>
    <row r="165" spans="1:23" ht="19.95" customHeight="1" x14ac:dyDescent="0.35">
      <c r="A165" s="269"/>
      <c r="B165" s="270"/>
      <c r="C165" s="578"/>
      <c r="D165" s="692"/>
      <c r="E165" s="694"/>
      <c r="F165" s="696"/>
      <c r="G165" s="699"/>
      <c r="H165" s="686"/>
      <c r="I165" s="702"/>
      <c r="J165" s="705"/>
      <c r="K165" s="708"/>
      <c r="L165" s="686"/>
      <c r="M165" s="699"/>
      <c r="N165" s="696"/>
      <c r="O165" s="712"/>
      <c r="P165" s="715"/>
      <c r="Q165" s="718"/>
      <c r="R165" s="721"/>
      <c r="S165" s="724"/>
      <c r="T165" s="686"/>
      <c r="U165" s="688"/>
      <c r="V165" s="688"/>
      <c r="W165" s="690"/>
    </row>
    <row r="166" spans="1:23" ht="19.95" customHeight="1" thickBot="1" x14ac:dyDescent="0.4">
      <c r="A166" s="271"/>
      <c r="B166" s="272"/>
      <c r="C166" s="579"/>
      <c r="D166" s="693"/>
      <c r="E166" s="695"/>
      <c r="F166" s="697"/>
      <c r="G166" s="700"/>
      <c r="H166" s="687"/>
      <c r="I166" s="703"/>
      <c r="J166" s="706"/>
      <c r="K166" s="709"/>
      <c r="L166" s="687"/>
      <c r="M166" s="700"/>
      <c r="N166" s="697"/>
      <c r="O166" s="713"/>
      <c r="P166" s="716"/>
      <c r="Q166" s="719"/>
      <c r="R166" s="722"/>
      <c r="S166" s="725"/>
      <c r="T166" s="687"/>
      <c r="U166" s="689"/>
      <c r="V166" s="689"/>
      <c r="W166" s="691"/>
    </row>
    <row r="167" spans="1:23" ht="19.95" customHeight="1" x14ac:dyDescent="0.35">
      <c r="A167" s="267"/>
      <c r="B167" s="268"/>
      <c r="C167" s="578" t="s">
        <v>143</v>
      </c>
      <c r="D167" s="692">
        <v>10</v>
      </c>
      <c r="E167" s="694">
        <v>140</v>
      </c>
      <c r="F167" s="696"/>
      <c r="G167" s="698"/>
      <c r="H167" s="685"/>
      <c r="I167" s="701"/>
      <c r="J167" s="704"/>
      <c r="K167" s="707"/>
      <c r="L167" s="685"/>
      <c r="M167" s="698"/>
      <c r="N167" s="710"/>
      <c r="O167" s="711"/>
      <c r="P167" s="714"/>
      <c r="Q167" s="717"/>
      <c r="R167" s="720"/>
      <c r="S167" s="723"/>
      <c r="T167" s="685"/>
      <c r="U167" s="688">
        <f>SUM(F167:T171)</f>
        <v>0</v>
      </c>
      <c r="V167" s="688">
        <f>U167*D167</f>
        <v>0</v>
      </c>
      <c r="W167" s="690">
        <f>U167*E167</f>
        <v>0</v>
      </c>
    </row>
    <row r="168" spans="1:23" ht="19.95" customHeight="1" x14ac:dyDescent="0.35">
      <c r="A168" s="269"/>
      <c r="B168" s="270"/>
      <c r="C168" s="578"/>
      <c r="D168" s="692"/>
      <c r="E168" s="694"/>
      <c r="F168" s="696"/>
      <c r="G168" s="699"/>
      <c r="H168" s="686"/>
      <c r="I168" s="702"/>
      <c r="J168" s="705"/>
      <c r="K168" s="708"/>
      <c r="L168" s="686"/>
      <c r="M168" s="699"/>
      <c r="N168" s="696"/>
      <c r="O168" s="712"/>
      <c r="P168" s="715"/>
      <c r="Q168" s="718"/>
      <c r="R168" s="721"/>
      <c r="S168" s="724"/>
      <c r="T168" s="686"/>
      <c r="U168" s="688"/>
      <c r="V168" s="688"/>
      <c r="W168" s="690"/>
    </row>
    <row r="169" spans="1:23" ht="19.95" customHeight="1" x14ac:dyDescent="0.35">
      <c r="A169" s="269"/>
      <c r="B169" s="270"/>
      <c r="C169" s="578"/>
      <c r="D169" s="692"/>
      <c r="E169" s="694"/>
      <c r="F169" s="696"/>
      <c r="G169" s="699"/>
      <c r="H169" s="686"/>
      <c r="I169" s="702"/>
      <c r="J169" s="705"/>
      <c r="K169" s="708"/>
      <c r="L169" s="686"/>
      <c r="M169" s="699"/>
      <c r="N169" s="696"/>
      <c r="O169" s="712"/>
      <c r="P169" s="715"/>
      <c r="Q169" s="718"/>
      <c r="R169" s="721"/>
      <c r="S169" s="724"/>
      <c r="T169" s="686"/>
      <c r="U169" s="688"/>
      <c r="V169" s="688"/>
      <c r="W169" s="690"/>
    </row>
    <row r="170" spans="1:23" ht="19.95" customHeight="1" x14ac:dyDescent="0.35">
      <c r="A170" s="269"/>
      <c r="B170" s="270"/>
      <c r="C170" s="578"/>
      <c r="D170" s="692"/>
      <c r="E170" s="694"/>
      <c r="F170" s="696"/>
      <c r="G170" s="699"/>
      <c r="H170" s="686"/>
      <c r="I170" s="702"/>
      <c r="J170" s="705"/>
      <c r="K170" s="708"/>
      <c r="L170" s="686"/>
      <c r="M170" s="699"/>
      <c r="N170" s="696"/>
      <c r="O170" s="712"/>
      <c r="P170" s="715"/>
      <c r="Q170" s="718"/>
      <c r="R170" s="721"/>
      <c r="S170" s="724"/>
      <c r="T170" s="686"/>
      <c r="U170" s="688"/>
      <c r="V170" s="688"/>
      <c r="W170" s="690"/>
    </row>
    <row r="171" spans="1:23" ht="19.95" customHeight="1" thickBot="1" x14ac:dyDescent="0.4">
      <c r="A171" s="271"/>
      <c r="B171" s="272"/>
      <c r="C171" s="579"/>
      <c r="D171" s="693"/>
      <c r="E171" s="695"/>
      <c r="F171" s="697"/>
      <c r="G171" s="700"/>
      <c r="H171" s="687"/>
      <c r="I171" s="703"/>
      <c r="J171" s="706"/>
      <c r="K171" s="709"/>
      <c r="L171" s="687"/>
      <c r="M171" s="700"/>
      <c r="N171" s="697"/>
      <c r="O171" s="713"/>
      <c r="P171" s="716"/>
      <c r="Q171" s="719"/>
      <c r="R171" s="722"/>
      <c r="S171" s="725"/>
      <c r="T171" s="687"/>
      <c r="U171" s="689"/>
      <c r="V171" s="689"/>
      <c r="W171" s="691"/>
    </row>
    <row r="172" spans="1:23" s="308" customFormat="1" ht="19.95" customHeight="1" x14ac:dyDescent="0.5">
      <c r="A172" s="776" t="s">
        <v>144</v>
      </c>
      <c r="B172" s="777"/>
      <c r="C172" s="778"/>
      <c r="D172" s="309"/>
      <c r="E172" s="310"/>
      <c r="F172" s="311"/>
      <c r="G172" s="311"/>
      <c r="H172" s="311"/>
      <c r="I172" s="311"/>
      <c r="J172" s="311"/>
      <c r="K172" s="311"/>
      <c r="L172" s="311"/>
      <c r="M172" s="311"/>
      <c r="N172" s="311"/>
      <c r="O172" s="311"/>
      <c r="P172" s="311"/>
      <c r="Q172" s="311"/>
      <c r="R172" s="311"/>
      <c r="S172" s="311"/>
      <c r="T172" s="311"/>
      <c r="U172" s="312"/>
      <c r="V172" s="312"/>
      <c r="W172" s="313"/>
    </row>
    <row r="173" spans="1:23" ht="19.95" customHeight="1" x14ac:dyDescent="0.35">
      <c r="A173" s="267"/>
      <c r="B173" s="268"/>
      <c r="C173" s="578" t="s">
        <v>145</v>
      </c>
      <c r="D173" s="692">
        <v>5</v>
      </c>
      <c r="E173" s="694">
        <v>62</v>
      </c>
      <c r="F173" s="696"/>
      <c r="G173" s="747"/>
      <c r="H173" s="751"/>
      <c r="I173" s="773"/>
      <c r="J173" s="774"/>
      <c r="K173" s="775"/>
      <c r="L173" s="751"/>
      <c r="M173" s="747"/>
      <c r="N173" s="748"/>
      <c r="O173" s="768"/>
      <c r="P173" s="769"/>
      <c r="Q173" s="770"/>
      <c r="R173" s="771"/>
      <c r="S173" s="772"/>
      <c r="T173" s="751"/>
      <c r="U173" s="688">
        <f>SUM(F173:T177)</f>
        <v>0</v>
      </c>
      <c r="V173" s="688">
        <f>U173*D173</f>
        <v>0</v>
      </c>
      <c r="W173" s="690">
        <f>U173*E173</f>
        <v>0</v>
      </c>
    </row>
    <row r="174" spans="1:23" ht="19.95" customHeight="1" x14ac:dyDescent="0.35">
      <c r="A174" s="269"/>
      <c r="B174" s="270"/>
      <c r="C174" s="578"/>
      <c r="D174" s="692"/>
      <c r="E174" s="694"/>
      <c r="F174" s="696"/>
      <c r="G174" s="699"/>
      <c r="H174" s="686"/>
      <c r="I174" s="702"/>
      <c r="J174" s="705"/>
      <c r="K174" s="708"/>
      <c r="L174" s="686"/>
      <c r="M174" s="699"/>
      <c r="N174" s="696"/>
      <c r="O174" s="712"/>
      <c r="P174" s="715"/>
      <c r="Q174" s="718"/>
      <c r="R174" s="721"/>
      <c r="S174" s="724"/>
      <c r="T174" s="686"/>
      <c r="U174" s="688"/>
      <c r="V174" s="688"/>
      <c r="W174" s="690"/>
    </row>
    <row r="175" spans="1:23" ht="19.95" customHeight="1" x14ac:dyDescent="0.35">
      <c r="A175" s="269"/>
      <c r="B175" s="270"/>
      <c r="C175" s="578"/>
      <c r="D175" s="692"/>
      <c r="E175" s="694"/>
      <c r="F175" s="696"/>
      <c r="G175" s="699"/>
      <c r="H175" s="686"/>
      <c r="I175" s="702"/>
      <c r="J175" s="705"/>
      <c r="K175" s="708"/>
      <c r="L175" s="686"/>
      <c r="M175" s="699"/>
      <c r="N175" s="696"/>
      <c r="O175" s="712"/>
      <c r="P175" s="715"/>
      <c r="Q175" s="718"/>
      <c r="R175" s="721"/>
      <c r="S175" s="724"/>
      <c r="T175" s="686"/>
      <c r="U175" s="688"/>
      <c r="V175" s="688"/>
      <c r="W175" s="690"/>
    </row>
    <row r="176" spans="1:23" ht="19.95" customHeight="1" x14ac:dyDescent="0.35">
      <c r="A176" s="269"/>
      <c r="B176" s="270"/>
      <c r="C176" s="578"/>
      <c r="D176" s="692"/>
      <c r="E176" s="694"/>
      <c r="F176" s="696"/>
      <c r="G176" s="699"/>
      <c r="H176" s="686"/>
      <c r="I176" s="702"/>
      <c r="J176" s="705"/>
      <c r="K176" s="708"/>
      <c r="L176" s="686"/>
      <c r="M176" s="699"/>
      <c r="N176" s="696"/>
      <c r="O176" s="712"/>
      <c r="P176" s="715"/>
      <c r="Q176" s="718"/>
      <c r="R176" s="721"/>
      <c r="S176" s="724"/>
      <c r="T176" s="686"/>
      <c r="U176" s="688"/>
      <c r="V176" s="688"/>
      <c r="W176" s="690"/>
    </row>
    <row r="177" spans="1:23" ht="19.95" customHeight="1" thickBot="1" x14ac:dyDescent="0.4">
      <c r="A177" s="271"/>
      <c r="B177" s="272"/>
      <c r="C177" s="579"/>
      <c r="D177" s="693"/>
      <c r="E177" s="695"/>
      <c r="F177" s="697"/>
      <c r="G177" s="700"/>
      <c r="H177" s="687"/>
      <c r="I177" s="703"/>
      <c r="J177" s="706"/>
      <c r="K177" s="709"/>
      <c r="L177" s="687"/>
      <c r="M177" s="700"/>
      <c r="N177" s="697"/>
      <c r="O177" s="713"/>
      <c r="P177" s="716"/>
      <c r="Q177" s="719"/>
      <c r="R177" s="722"/>
      <c r="S177" s="725"/>
      <c r="T177" s="687"/>
      <c r="U177" s="689"/>
      <c r="V177" s="689"/>
      <c r="W177" s="691"/>
    </row>
    <row r="178" spans="1:23" s="308" customFormat="1" ht="19.95" customHeight="1" x14ac:dyDescent="0.5">
      <c r="A178" s="776" t="s">
        <v>146</v>
      </c>
      <c r="B178" s="777"/>
      <c r="C178" s="778"/>
      <c r="D178" s="309"/>
      <c r="E178" s="310"/>
      <c r="F178" s="311"/>
      <c r="G178" s="311"/>
      <c r="H178" s="311"/>
      <c r="I178" s="311"/>
      <c r="J178" s="311"/>
      <c r="K178" s="311"/>
      <c r="L178" s="311"/>
      <c r="M178" s="311"/>
      <c r="N178" s="311"/>
      <c r="O178" s="311"/>
      <c r="P178" s="311"/>
      <c r="Q178" s="311"/>
      <c r="R178" s="311"/>
      <c r="S178" s="311"/>
      <c r="T178" s="311"/>
      <c r="U178" s="312"/>
      <c r="V178" s="312"/>
      <c r="W178" s="313"/>
    </row>
    <row r="179" spans="1:23" ht="19.95" customHeight="1" x14ac:dyDescent="0.35">
      <c r="A179" s="267"/>
      <c r="B179" s="268"/>
      <c r="C179" s="578" t="s">
        <v>147</v>
      </c>
      <c r="D179" s="692">
        <v>8</v>
      </c>
      <c r="E179" s="694">
        <v>70</v>
      </c>
      <c r="F179" s="696"/>
      <c r="G179" s="747"/>
      <c r="H179" s="751"/>
      <c r="I179" s="773"/>
      <c r="J179" s="774"/>
      <c r="K179" s="775"/>
      <c r="L179" s="751"/>
      <c r="M179" s="747"/>
      <c r="N179" s="748"/>
      <c r="O179" s="768"/>
      <c r="P179" s="769"/>
      <c r="Q179" s="770"/>
      <c r="R179" s="771"/>
      <c r="S179" s="772"/>
      <c r="T179" s="751"/>
      <c r="U179" s="688">
        <f>SUM(F179:T183)</f>
        <v>0</v>
      </c>
      <c r="V179" s="688">
        <f>U179*D179</f>
        <v>0</v>
      </c>
      <c r="W179" s="690">
        <f>U179*E179</f>
        <v>0</v>
      </c>
    </row>
    <row r="180" spans="1:23" ht="19.95" customHeight="1" x14ac:dyDescent="0.35">
      <c r="A180" s="269"/>
      <c r="B180" s="270"/>
      <c r="C180" s="578"/>
      <c r="D180" s="692"/>
      <c r="E180" s="694"/>
      <c r="F180" s="696"/>
      <c r="G180" s="699"/>
      <c r="H180" s="686"/>
      <c r="I180" s="702"/>
      <c r="J180" s="705"/>
      <c r="K180" s="708"/>
      <c r="L180" s="686"/>
      <c r="M180" s="699"/>
      <c r="N180" s="696"/>
      <c r="O180" s="712"/>
      <c r="P180" s="715"/>
      <c r="Q180" s="718"/>
      <c r="R180" s="721"/>
      <c r="S180" s="724"/>
      <c r="T180" s="686"/>
      <c r="U180" s="688"/>
      <c r="V180" s="688"/>
      <c r="W180" s="690"/>
    </row>
    <row r="181" spans="1:23" ht="19.95" customHeight="1" x14ac:dyDescent="0.35">
      <c r="A181" s="269"/>
      <c r="B181" s="270"/>
      <c r="C181" s="578"/>
      <c r="D181" s="692"/>
      <c r="E181" s="694"/>
      <c r="F181" s="696"/>
      <c r="G181" s="699"/>
      <c r="H181" s="686"/>
      <c r="I181" s="702"/>
      <c r="J181" s="705"/>
      <c r="K181" s="708"/>
      <c r="L181" s="686"/>
      <c r="M181" s="699"/>
      <c r="N181" s="696"/>
      <c r="O181" s="712"/>
      <c r="P181" s="715"/>
      <c r="Q181" s="718"/>
      <c r="R181" s="721"/>
      <c r="S181" s="724"/>
      <c r="T181" s="686"/>
      <c r="U181" s="688"/>
      <c r="V181" s="688"/>
      <c r="W181" s="690"/>
    </row>
    <row r="182" spans="1:23" ht="19.95" customHeight="1" x14ac:dyDescent="0.35">
      <c r="A182" s="269"/>
      <c r="B182" s="270"/>
      <c r="C182" s="578"/>
      <c r="D182" s="692"/>
      <c r="E182" s="694"/>
      <c r="F182" s="696"/>
      <c r="G182" s="699"/>
      <c r="H182" s="686"/>
      <c r="I182" s="702"/>
      <c r="J182" s="705"/>
      <c r="K182" s="708"/>
      <c r="L182" s="686"/>
      <c r="M182" s="699"/>
      <c r="N182" s="696"/>
      <c r="O182" s="712"/>
      <c r="P182" s="715"/>
      <c r="Q182" s="718"/>
      <c r="R182" s="721"/>
      <c r="S182" s="724"/>
      <c r="T182" s="686"/>
      <c r="U182" s="688"/>
      <c r="V182" s="688"/>
      <c r="W182" s="690"/>
    </row>
    <row r="183" spans="1:23" ht="19.95" customHeight="1" thickBot="1" x14ac:dyDescent="0.4">
      <c r="A183" s="271"/>
      <c r="B183" s="272"/>
      <c r="C183" s="579"/>
      <c r="D183" s="693"/>
      <c r="E183" s="695"/>
      <c r="F183" s="697"/>
      <c r="G183" s="700"/>
      <c r="H183" s="687"/>
      <c r="I183" s="703"/>
      <c r="J183" s="706"/>
      <c r="K183" s="709"/>
      <c r="L183" s="687"/>
      <c r="M183" s="700"/>
      <c r="N183" s="697"/>
      <c r="O183" s="713"/>
      <c r="P183" s="716"/>
      <c r="Q183" s="719"/>
      <c r="R183" s="722"/>
      <c r="S183" s="725"/>
      <c r="T183" s="687"/>
      <c r="U183" s="689"/>
      <c r="V183" s="689"/>
      <c r="W183" s="691"/>
    </row>
    <row r="184" spans="1:23" ht="19.95" customHeight="1" x14ac:dyDescent="0.35">
      <c r="A184" s="54"/>
      <c r="B184" s="268"/>
      <c r="C184" s="578" t="s">
        <v>148</v>
      </c>
      <c r="D184" s="692">
        <v>3</v>
      </c>
      <c r="E184" s="694">
        <v>160</v>
      </c>
      <c r="F184" s="696"/>
      <c r="G184" s="698"/>
      <c r="H184" s="685"/>
      <c r="I184" s="701"/>
      <c r="J184" s="704"/>
      <c r="K184" s="707"/>
      <c r="L184" s="685"/>
      <c r="M184" s="698"/>
      <c r="N184" s="710"/>
      <c r="O184" s="711"/>
      <c r="P184" s="714"/>
      <c r="Q184" s="717"/>
      <c r="R184" s="720"/>
      <c r="S184" s="723"/>
      <c r="T184" s="685"/>
      <c r="U184" s="688">
        <f>SUM(F184:T188)</f>
        <v>0</v>
      </c>
      <c r="V184" s="688">
        <f>U184*D184</f>
        <v>0</v>
      </c>
      <c r="W184" s="690">
        <f>U184*E184</f>
        <v>0</v>
      </c>
    </row>
    <row r="185" spans="1:23" ht="19.95" customHeight="1" x14ac:dyDescent="0.35">
      <c r="A185" s="1"/>
      <c r="B185" s="270"/>
      <c r="C185" s="578"/>
      <c r="D185" s="692"/>
      <c r="E185" s="694"/>
      <c r="F185" s="696"/>
      <c r="G185" s="699"/>
      <c r="H185" s="686"/>
      <c r="I185" s="702"/>
      <c r="J185" s="705"/>
      <c r="K185" s="708"/>
      <c r="L185" s="686"/>
      <c r="M185" s="699"/>
      <c r="N185" s="696"/>
      <c r="O185" s="712"/>
      <c r="P185" s="715"/>
      <c r="Q185" s="718"/>
      <c r="R185" s="721"/>
      <c r="S185" s="724"/>
      <c r="T185" s="686"/>
      <c r="U185" s="688"/>
      <c r="V185" s="688"/>
      <c r="W185" s="690"/>
    </row>
    <row r="186" spans="1:23" ht="19.95" customHeight="1" x14ac:dyDescent="0.35">
      <c r="A186" s="1"/>
      <c r="B186" s="270"/>
      <c r="C186" s="578"/>
      <c r="D186" s="692"/>
      <c r="E186" s="694"/>
      <c r="F186" s="696"/>
      <c r="G186" s="699"/>
      <c r="H186" s="686"/>
      <c r="I186" s="702"/>
      <c r="J186" s="705"/>
      <c r="K186" s="708"/>
      <c r="L186" s="686"/>
      <c r="M186" s="699"/>
      <c r="N186" s="696"/>
      <c r="O186" s="712"/>
      <c r="P186" s="715"/>
      <c r="Q186" s="718"/>
      <c r="R186" s="721"/>
      <c r="S186" s="724"/>
      <c r="T186" s="686"/>
      <c r="U186" s="688"/>
      <c r="V186" s="688"/>
      <c r="W186" s="690"/>
    </row>
    <row r="187" spans="1:23" ht="19.95" customHeight="1" x14ac:dyDescent="0.35">
      <c r="A187" s="1"/>
      <c r="B187" s="270"/>
      <c r="C187" s="578"/>
      <c r="D187" s="692"/>
      <c r="E187" s="694"/>
      <c r="F187" s="696"/>
      <c r="G187" s="699"/>
      <c r="H187" s="686"/>
      <c r="I187" s="702"/>
      <c r="J187" s="705"/>
      <c r="K187" s="708"/>
      <c r="L187" s="686"/>
      <c r="M187" s="699"/>
      <c r="N187" s="696"/>
      <c r="O187" s="712"/>
      <c r="P187" s="715"/>
      <c r="Q187" s="718"/>
      <c r="R187" s="721"/>
      <c r="S187" s="724"/>
      <c r="T187" s="686"/>
      <c r="U187" s="688"/>
      <c r="V187" s="688"/>
      <c r="W187" s="690"/>
    </row>
    <row r="188" spans="1:23" ht="19.95" customHeight="1" thickBot="1" x14ac:dyDescent="0.4">
      <c r="A188" s="77"/>
      <c r="B188" s="272"/>
      <c r="C188" s="579"/>
      <c r="D188" s="693"/>
      <c r="E188" s="695"/>
      <c r="F188" s="697"/>
      <c r="G188" s="700"/>
      <c r="H188" s="687"/>
      <c r="I188" s="703"/>
      <c r="J188" s="706"/>
      <c r="K188" s="709"/>
      <c r="L188" s="687"/>
      <c r="M188" s="700"/>
      <c r="N188" s="697"/>
      <c r="O188" s="713"/>
      <c r="P188" s="716"/>
      <c r="Q188" s="719"/>
      <c r="R188" s="722"/>
      <c r="S188" s="725"/>
      <c r="T188" s="687"/>
      <c r="U188" s="689"/>
      <c r="V188" s="689"/>
      <c r="W188" s="691"/>
    </row>
    <row r="189" spans="1:23" ht="19.95" customHeight="1" x14ac:dyDescent="0.35">
      <c r="A189" s="54"/>
      <c r="B189" s="268"/>
      <c r="C189" s="578" t="s">
        <v>149</v>
      </c>
      <c r="D189" s="692">
        <v>3</v>
      </c>
      <c r="E189" s="694">
        <v>160</v>
      </c>
      <c r="F189" s="696"/>
      <c r="G189" s="698"/>
      <c r="H189" s="685"/>
      <c r="I189" s="701"/>
      <c r="J189" s="704"/>
      <c r="K189" s="707"/>
      <c r="L189" s="685"/>
      <c r="M189" s="698"/>
      <c r="N189" s="710"/>
      <c r="O189" s="711"/>
      <c r="P189" s="714"/>
      <c r="Q189" s="717"/>
      <c r="R189" s="720"/>
      <c r="S189" s="723"/>
      <c r="T189" s="685"/>
      <c r="U189" s="688">
        <f>SUM(F189:T193)</f>
        <v>0</v>
      </c>
      <c r="V189" s="688">
        <f>U189*D189</f>
        <v>0</v>
      </c>
      <c r="W189" s="690">
        <f>U189*E189</f>
        <v>0</v>
      </c>
    </row>
    <row r="190" spans="1:23" ht="19.95" customHeight="1" x14ac:dyDescent="0.35">
      <c r="A190" s="1"/>
      <c r="B190" s="270"/>
      <c r="C190" s="578"/>
      <c r="D190" s="692"/>
      <c r="E190" s="694"/>
      <c r="F190" s="696"/>
      <c r="G190" s="699"/>
      <c r="H190" s="686"/>
      <c r="I190" s="702"/>
      <c r="J190" s="705"/>
      <c r="K190" s="708"/>
      <c r="L190" s="686"/>
      <c r="M190" s="699"/>
      <c r="N190" s="696"/>
      <c r="O190" s="712"/>
      <c r="P190" s="715"/>
      <c r="Q190" s="718"/>
      <c r="R190" s="721"/>
      <c r="S190" s="724"/>
      <c r="T190" s="686"/>
      <c r="U190" s="688"/>
      <c r="V190" s="688"/>
      <c r="W190" s="690"/>
    </row>
    <row r="191" spans="1:23" ht="19.95" customHeight="1" x14ac:dyDescent="0.35">
      <c r="A191" s="1"/>
      <c r="B191" s="270"/>
      <c r="C191" s="578"/>
      <c r="D191" s="692"/>
      <c r="E191" s="694"/>
      <c r="F191" s="696"/>
      <c r="G191" s="699"/>
      <c r="H191" s="686"/>
      <c r="I191" s="702"/>
      <c r="J191" s="705"/>
      <c r="K191" s="708"/>
      <c r="L191" s="686"/>
      <c r="M191" s="699"/>
      <c r="N191" s="696"/>
      <c r="O191" s="712"/>
      <c r="P191" s="715"/>
      <c r="Q191" s="718"/>
      <c r="R191" s="721"/>
      <c r="S191" s="724"/>
      <c r="T191" s="686"/>
      <c r="U191" s="688"/>
      <c r="V191" s="688"/>
      <c r="W191" s="690"/>
    </row>
    <row r="192" spans="1:23" ht="19.95" customHeight="1" x14ac:dyDescent="0.35">
      <c r="A192" s="1"/>
      <c r="B192" s="270"/>
      <c r="C192" s="578"/>
      <c r="D192" s="692"/>
      <c r="E192" s="694"/>
      <c r="F192" s="696"/>
      <c r="G192" s="699"/>
      <c r="H192" s="686"/>
      <c r="I192" s="702"/>
      <c r="J192" s="705"/>
      <c r="K192" s="708"/>
      <c r="L192" s="686"/>
      <c r="M192" s="699"/>
      <c r="N192" s="696"/>
      <c r="O192" s="712"/>
      <c r="P192" s="715"/>
      <c r="Q192" s="718"/>
      <c r="R192" s="721"/>
      <c r="S192" s="724"/>
      <c r="T192" s="686"/>
      <c r="U192" s="688"/>
      <c r="V192" s="688"/>
      <c r="W192" s="690"/>
    </row>
    <row r="193" spans="1:23" ht="19.95" customHeight="1" thickBot="1" x14ac:dyDescent="0.4">
      <c r="A193" s="77"/>
      <c r="B193" s="272"/>
      <c r="C193" s="579"/>
      <c r="D193" s="693"/>
      <c r="E193" s="695"/>
      <c r="F193" s="697"/>
      <c r="G193" s="700"/>
      <c r="H193" s="687"/>
      <c r="I193" s="703"/>
      <c r="J193" s="706"/>
      <c r="K193" s="709"/>
      <c r="L193" s="687"/>
      <c r="M193" s="700"/>
      <c r="N193" s="697"/>
      <c r="O193" s="713"/>
      <c r="P193" s="716"/>
      <c r="Q193" s="719"/>
      <c r="R193" s="722"/>
      <c r="S193" s="725"/>
      <c r="T193" s="687"/>
      <c r="U193" s="689"/>
      <c r="V193" s="689"/>
      <c r="W193" s="691"/>
    </row>
    <row r="194" spans="1:23" ht="19.95" customHeight="1" x14ac:dyDescent="0.35">
      <c r="A194" s="54"/>
      <c r="B194" s="268"/>
      <c r="C194" s="578" t="s">
        <v>150</v>
      </c>
      <c r="D194" s="692">
        <v>1</v>
      </c>
      <c r="E194" s="694">
        <v>53</v>
      </c>
      <c r="F194" s="696"/>
      <c r="G194" s="698"/>
      <c r="H194" s="685"/>
      <c r="I194" s="701"/>
      <c r="J194" s="704"/>
      <c r="K194" s="707"/>
      <c r="L194" s="685"/>
      <c r="M194" s="698"/>
      <c r="N194" s="710"/>
      <c r="O194" s="711"/>
      <c r="P194" s="714"/>
      <c r="Q194" s="717"/>
      <c r="R194" s="720"/>
      <c r="S194" s="723"/>
      <c r="T194" s="685"/>
      <c r="U194" s="688">
        <f>SUM(F194:T198)</f>
        <v>0</v>
      </c>
      <c r="V194" s="688">
        <f>U194*D194</f>
        <v>0</v>
      </c>
      <c r="W194" s="690">
        <f>U194*E194</f>
        <v>0</v>
      </c>
    </row>
    <row r="195" spans="1:23" ht="19.95" customHeight="1" x14ac:dyDescent="0.35">
      <c r="A195" s="1"/>
      <c r="B195" s="270"/>
      <c r="C195" s="578"/>
      <c r="D195" s="692"/>
      <c r="E195" s="694"/>
      <c r="F195" s="696"/>
      <c r="G195" s="699"/>
      <c r="H195" s="686"/>
      <c r="I195" s="702"/>
      <c r="J195" s="705"/>
      <c r="K195" s="708"/>
      <c r="L195" s="686"/>
      <c r="M195" s="699"/>
      <c r="N195" s="696"/>
      <c r="O195" s="712"/>
      <c r="P195" s="715"/>
      <c r="Q195" s="718"/>
      <c r="R195" s="721"/>
      <c r="S195" s="724"/>
      <c r="T195" s="686"/>
      <c r="U195" s="688"/>
      <c r="V195" s="688"/>
      <c r="W195" s="690"/>
    </row>
    <row r="196" spans="1:23" ht="19.95" customHeight="1" x14ac:dyDescent="0.35">
      <c r="A196" s="1"/>
      <c r="B196" s="270"/>
      <c r="C196" s="578"/>
      <c r="D196" s="692"/>
      <c r="E196" s="694"/>
      <c r="F196" s="696"/>
      <c r="G196" s="699"/>
      <c r="H196" s="686"/>
      <c r="I196" s="702"/>
      <c r="J196" s="705"/>
      <c r="K196" s="708"/>
      <c r="L196" s="686"/>
      <c r="M196" s="699"/>
      <c r="N196" s="696"/>
      <c r="O196" s="712"/>
      <c r="P196" s="715"/>
      <c r="Q196" s="718"/>
      <c r="R196" s="721"/>
      <c r="S196" s="724"/>
      <c r="T196" s="686"/>
      <c r="U196" s="688"/>
      <c r="V196" s="688"/>
      <c r="W196" s="690"/>
    </row>
    <row r="197" spans="1:23" ht="19.95" customHeight="1" x14ac:dyDescent="0.35">
      <c r="A197" s="1"/>
      <c r="B197" s="270"/>
      <c r="C197" s="578"/>
      <c r="D197" s="692"/>
      <c r="E197" s="694"/>
      <c r="F197" s="696"/>
      <c r="G197" s="699"/>
      <c r="H197" s="686"/>
      <c r="I197" s="702"/>
      <c r="J197" s="705"/>
      <c r="K197" s="708"/>
      <c r="L197" s="686"/>
      <c r="M197" s="699"/>
      <c r="N197" s="696"/>
      <c r="O197" s="712"/>
      <c r="P197" s="715"/>
      <c r="Q197" s="718"/>
      <c r="R197" s="721"/>
      <c r="S197" s="724"/>
      <c r="T197" s="686"/>
      <c r="U197" s="688"/>
      <c r="V197" s="688"/>
      <c r="W197" s="690"/>
    </row>
    <row r="198" spans="1:23" ht="19.95" customHeight="1" thickBot="1" x14ac:dyDescent="0.4">
      <c r="A198" s="77"/>
      <c r="B198" s="272"/>
      <c r="C198" s="579"/>
      <c r="D198" s="693"/>
      <c r="E198" s="695"/>
      <c r="F198" s="697"/>
      <c r="G198" s="700"/>
      <c r="H198" s="687"/>
      <c r="I198" s="703"/>
      <c r="J198" s="706"/>
      <c r="K198" s="709"/>
      <c r="L198" s="687"/>
      <c r="M198" s="700"/>
      <c r="N198" s="697"/>
      <c r="O198" s="713"/>
      <c r="P198" s="716"/>
      <c r="Q198" s="719"/>
      <c r="R198" s="722"/>
      <c r="S198" s="725"/>
      <c r="T198" s="687"/>
      <c r="U198" s="689"/>
      <c r="V198" s="689"/>
      <c r="W198" s="691"/>
    </row>
    <row r="199" spans="1:23" ht="19.95" customHeight="1" x14ac:dyDescent="0.35">
      <c r="A199" s="54"/>
      <c r="B199" s="268"/>
      <c r="C199" s="578" t="s">
        <v>151</v>
      </c>
      <c r="D199" s="692">
        <v>5</v>
      </c>
      <c r="E199" s="694">
        <v>340</v>
      </c>
      <c r="F199" s="696"/>
      <c r="G199" s="698"/>
      <c r="H199" s="685"/>
      <c r="I199" s="701"/>
      <c r="J199" s="704"/>
      <c r="K199" s="707"/>
      <c r="L199" s="685"/>
      <c r="M199" s="698"/>
      <c r="N199" s="710"/>
      <c r="O199" s="711"/>
      <c r="P199" s="714"/>
      <c r="Q199" s="717"/>
      <c r="R199" s="720"/>
      <c r="S199" s="723"/>
      <c r="T199" s="685"/>
      <c r="U199" s="688">
        <f>SUM(F199:T203)</f>
        <v>0</v>
      </c>
      <c r="V199" s="688">
        <f>U199*D199</f>
        <v>0</v>
      </c>
      <c r="W199" s="690">
        <f>U199*E199</f>
        <v>0</v>
      </c>
    </row>
    <row r="200" spans="1:23" ht="19.95" customHeight="1" x14ac:dyDescent="0.35">
      <c r="A200" s="1"/>
      <c r="B200" s="270"/>
      <c r="C200" s="578"/>
      <c r="D200" s="692"/>
      <c r="E200" s="694"/>
      <c r="F200" s="696"/>
      <c r="G200" s="699"/>
      <c r="H200" s="686"/>
      <c r="I200" s="702"/>
      <c r="J200" s="705"/>
      <c r="K200" s="708"/>
      <c r="L200" s="686"/>
      <c r="M200" s="699"/>
      <c r="N200" s="696"/>
      <c r="O200" s="712"/>
      <c r="P200" s="715"/>
      <c r="Q200" s="718"/>
      <c r="R200" s="721"/>
      <c r="S200" s="724"/>
      <c r="T200" s="686"/>
      <c r="U200" s="688"/>
      <c r="V200" s="688"/>
      <c r="W200" s="690"/>
    </row>
    <row r="201" spans="1:23" ht="19.95" customHeight="1" x14ac:dyDescent="0.35">
      <c r="A201" s="1"/>
      <c r="B201" s="270"/>
      <c r="C201" s="578"/>
      <c r="D201" s="692"/>
      <c r="E201" s="694"/>
      <c r="F201" s="696"/>
      <c r="G201" s="699"/>
      <c r="H201" s="686"/>
      <c r="I201" s="702"/>
      <c r="J201" s="705"/>
      <c r="K201" s="708"/>
      <c r="L201" s="686"/>
      <c r="M201" s="699"/>
      <c r="N201" s="696"/>
      <c r="O201" s="712"/>
      <c r="P201" s="715"/>
      <c r="Q201" s="718"/>
      <c r="R201" s="721"/>
      <c r="S201" s="724"/>
      <c r="T201" s="686"/>
      <c r="U201" s="688"/>
      <c r="V201" s="688"/>
      <c r="W201" s="690"/>
    </row>
    <row r="202" spans="1:23" ht="19.95" customHeight="1" x14ac:dyDescent="0.35">
      <c r="A202" s="1"/>
      <c r="B202" s="270"/>
      <c r="C202" s="578"/>
      <c r="D202" s="692"/>
      <c r="E202" s="694"/>
      <c r="F202" s="696"/>
      <c r="G202" s="699"/>
      <c r="H202" s="686"/>
      <c r="I202" s="702"/>
      <c r="J202" s="705"/>
      <c r="K202" s="708"/>
      <c r="L202" s="686"/>
      <c r="M202" s="699"/>
      <c r="N202" s="696"/>
      <c r="O202" s="712"/>
      <c r="P202" s="715"/>
      <c r="Q202" s="718"/>
      <c r="R202" s="721"/>
      <c r="S202" s="724"/>
      <c r="T202" s="686"/>
      <c r="U202" s="688"/>
      <c r="V202" s="688"/>
      <c r="W202" s="690"/>
    </row>
    <row r="203" spans="1:23" ht="19.95" customHeight="1" thickBot="1" x14ac:dyDescent="0.4">
      <c r="A203" s="77"/>
      <c r="B203" s="272"/>
      <c r="C203" s="579"/>
      <c r="D203" s="693"/>
      <c r="E203" s="695"/>
      <c r="F203" s="697"/>
      <c r="G203" s="700"/>
      <c r="H203" s="687"/>
      <c r="I203" s="703"/>
      <c r="J203" s="706"/>
      <c r="K203" s="709"/>
      <c r="L203" s="687"/>
      <c r="M203" s="700"/>
      <c r="N203" s="697"/>
      <c r="O203" s="713"/>
      <c r="P203" s="716"/>
      <c r="Q203" s="719"/>
      <c r="R203" s="722"/>
      <c r="S203" s="725"/>
      <c r="T203" s="687"/>
      <c r="U203" s="689"/>
      <c r="V203" s="689"/>
      <c r="W203" s="691"/>
    </row>
    <row r="204" spans="1:23" ht="19.95" customHeight="1" x14ac:dyDescent="0.35">
      <c r="A204" s="54"/>
      <c r="B204" s="268"/>
      <c r="C204" s="578" t="s">
        <v>152</v>
      </c>
      <c r="D204" s="692">
        <v>2</v>
      </c>
      <c r="E204" s="694">
        <v>185</v>
      </c>
      <c r="F204" s="696"/>
      <c r="G204" s="698"/>
      <c r="H204" s="685"/>
      <c r="I204" s="701"/>
      <c r="J204" s="704"/>
      <c r="K204" s="707"/>
      <c r="L204" s="685"/>
      <c r="M204" s="698"/>
      <c r="N204" s="710"/>
      <c r="O204" s="711"/>
      <c r="P204" s="714"/>
      <c r="Q204" s="717"/>
      <c r="R204" s="720"/>
      <c r="S204" s="723"/>
      <c r="T204" s="685"/>
      <c r="U204" s="688">
        <f>SUM(F204:T208)</f>
        <v>0</v>
      </c>
      <c r="V204" s="688">
        <f>U204*D204</f>
        <v>0</v>
      </c>
      <c r="W204" s="690">
        <f>U204*E204</f>
        <v>0</v>
      </c>
    </row>
    <row r="205" spans="1:23" ht="19.95" customHeight="1" x14ac:dyDescent="0.35">
      <c r="A205" s="1"/>
      <c r="B205" s="270"/>
      <c r="C205" s="578"/>
      <c r="D205" s="692"/>
      <c r="E205" s="694"/>
      <c r="F205" s="696"/>
      <c r="G205" s="699"/>
      <c r="H205" s="686"/>
      <c r="I205" s="702"/>
      <c r="J205" s="705"/>
      <c r="K205" s="708"/>
      <c r="L205" s="686"/>
      <c r="M205" s="699"/>
      <c r="N205" s="696"/>
      <c r="O205" s="712"/>
      <c r="P205" s="715"/>
      <c r="Q205" s="718"/>
      <c r="R205" s="721"/>
      <c r="S205" s="724"/>
      <c r="T205" s="686"/>
      <c r="U205" s="688"/>
      <c r="V205" s="688"/>
      <c r="W205" s="690"/>
    </row>
    <row r="206" spans="1:23" ht="19.95" customHeight="1" x14ac:dyDescent="0.35">
      <c r="A206" s="1"/>
      <c r="B206" s="270"/>
      <c r="C206" s="578"/>
      <c r="D206" s="692"/>
      <c r="E206" s="694"/>
      <c r="F206" s="696"/>
      <c r="G206" s="699"/>
      <c r="H206" s="686"/>
      <c r="I206" s="702"/>
      <c r="J206" s="705"/>
      <c r="K206" s="708"/>
      <c r="L206" s="686"/>
      <c r="M206" s="699"/>
      <c r="N206" s="696"/>
      <c r="O206" s="712"/>
      <c r="P206" s="715"/>
      <c r="Q206" s="718"/>
      <c r="R206" s="721"/>
      <c r="S206" s="724"/>
      <c r="T206" s="686"/>
      <c r="U206" s="688"/>
      <c r="V206" s="688"/>
      <c r="W206" s="690"/>
    </row>
    <row r="207" spans="1:23" ht="19.95" customHeight="1" x14ac:dyDescent="0.35">
      <c r="A207" s="1"/>
      <c r="B207" s="270"/>
      <c r="C207" s="578"/>
      <c r="D207" s="692"/>
      <c r="E207" s="694"/>
      <c r="F207" s="696"/>
      <c r="G207" s="699"/>
      <c r="H207" s="686"/>
      <c r="I207" s="702"/>
      <c r="J207" s="705"/>
      <c r="K207" s="708"/>
      <c r="L207" s="686"/>
      <c r="M207" s="699"/>
      <c r="N207" s="696"/>
      <c r="O207" s="712"/>
      <c r="P207" s="715"/>
      <c r="Q207" s="718"/>
      <c r="R207" s="721"/>
      <c r="S207" s="724"/>
      <c r="T207" s="686"/>
      <c r="U207" s="688"/>
      <c r="V207" s="688"/>
      <c r="W207" s="690"/>
    </row>
    <row r="208" spans="1:23" ht="19.95" customHeight="1" thickBot="1" x14ac:dyDescent="0.4">
      <c r="A208" s="77"/>
      <c r="B208" s="272"/>
      <c r="C208" s="579"/>
      <c r="D208" s="693"/>
      <c r="E208" s="695"/>
      <c r="F208" s="697"/>
      <c r="G208" s="700"/>
      <c r="H208" s="687"/>
      <c r="I208" s="703"/>
      <c r="J208" s="706"/>
      <c r="K208" s="709"/>
      <c r="L208" s="687"/>
      <c r="M208" s="700"/>
      <c r="N208" s="697"/>
      <c r="O208" s="713"/>
      <c r="P208" s="716"/>
      <c r="Q208" s="719"/>
      <c r="R208" s="722"/>
      <c r="S208" s="725"/>
      <c r="T208" s="687"/>
      <c r="U208" s="689"/>
      <c r="V208" s="689"/>
      <c r="W208" s="691"/>
    </row>
    <row r="209" spans="1:23" s="353" customFormat="1" ht="19.95" customHeight="1" x14ac:dyDescent="0.45">
      <c r="A209" s="781">
        <v>2019</v>
      </c>
      <c r="B209" s="782"/>
      <c r="C209" s="783"/>
      <c r="D209" s="350"/>
      <c r="E209" s="351"/>
      <c r="F209" s="348"/>
      <c r="G209" s="348"/>
      <c r="H209" s="348"/>
      <c r="I209" s="348"/>
      <c r="J209" s="348"/>
      <c r="K209" s="348"/>
      <c r="L209" s="348"/>
      <c r="M209" s="348"/>
      <c r="N209" s="348"/>
      <c r="O209" s="348"/>
      <c r="P209" s="348"/>
      <c r="Q209" s="348"/>
      <c r="R209" s="348"/>
      <c r="S209" s="348"/>
      <c r="T209" s="348"/>
      <c r="U209" s="348"/>
      <c r="V209" s="348"/>
      <c r="W209" s="352"/>
    </row>
    <row r="210" spans="1:23" ht="19.95" customHeight="1" x14ac:dyDescent="0.35">
      <c r="A210" s="54"/>
      <c r="B210" s="268"/>
      <c r="C210" s="578" t="s">
        <v>153</v>
      </c>
      <c r="D210" s="692">
        <v>6</v>
      </c>
      <c r="E210" s="694">
        <v>140</v>
      </c>
      <c r="F210" s="696"/>
      <c r="G210" s="747"/>
      <c r="H210" s="751"/>
      <c r="I210" s="773"/>
      <c r="J210" s="774"/>
      <c r="K210" s="775"/>
      <c r="L210" s="751"/>
      <c r="M210" s="747"/>
      <c r="N210" s="748"/>
      <c r="O210" s="768"/>
      <c r="P210" s="769"/>
      <c r="Q210" s="770"/>
      <c r="R210" s="771"/>
      <c r="S210" s="772"/>
      <c r="T210" s="751"/>
      <c r="U210" s="688">
        <f>SUM(F210:T214)</f>
        <v>0</v>
      </c>
      <c r="V210" s="688">
        <f>U210*D210</f>
        <v>0</v>
      </c>
      <c r="W210" s="690">
        <f>U210*E210</f>
        <v>0</v>
      </c>
    </row>
    <row r="211" spans="1:23" ht="19.95" customHeight="1" x14ac:dyDescent="0.35">
      <c r="A211" s="1"/>
      <c r="B211" s="270"/>
      <c r="C211" s="578"/>
      <c r="D211" s="692"/>
      <c r="E211" s="694"/>
      <c r="F211" s="696"/>
      <c r="G211" s="699"/>
      <c r="H211" s="686"/>
      <c r="I211" s="702"/>
      <c r="J211" s="705"/>
      <c r="K211" s="708"/>
      <c r="L211" s="686"/>
      <c r="M211" s="699"/>
      <c r="N211" s="696"/>
      <c r="O211" s="712"/>
      <c r="P211" s="715"/>
      <c r="Q211" s="718"/>
      <c r="R211" s="721"/>
      <c r="S211" s="724"/>
      <c r="T211" s="686"/>
      <c r="U211" s="688"/>
      <c r="V211" s="688"/>
      <c r="W211" s="690"/>
    </row>
    <row r="212" spans="1:23" ht="19.95" customHeight="1" x14ac:dyDescent="0.35">
      <c r="A212" s="1"/>
      <c r="B212" s="270"/>
      <c r="C212" s="578"/>
      <c r="D212" s="692"/>
      <c r="E212" s="694"/>
      <c r="F212" s="696"/>
      <c r="G212" s="699"/>
      <c r="H212" s="686"/>
      <c r="I212" s="702"/>
      <c r="J212" s="705"/>
      <c r="K212" s="708"/>
      <c r="L212" s="686"/>
      <c r="M212" s="699"/>
      <c r="N212" s="696"/>
      <c r="O212" s="712"/>
      <c r="P212" s="715"/>
      <c r="Q212" s="718"/>
      <c r="R212" s="721"/>
      <c r="S212" s="724"/>
      <c r="T212" s="686"/>
      <c r="U212" s="688"/>
      <c r="V212" s="688"/>
      <c r="W212" s="690"/>
    </row>
    <row r="213" spans="1:23" ht="19.95" customHeight="1" x14ac:dyDescent="0.35">
      <c r="A213" s="1"/>
      <c r="B213" s="270"/>
      <c r="C213" s="578"/>
      <c r="D213" s="692"/>
      <c r="E213" s="694"/>
      <c r="F213" s="696"/>
      <c r="G213" s="699"/>
      <c r="H213" s="686"/>
      <c r="I213" s="702"/>
      <c r="J213" s="705"/>
      <c r="K213" s="708"/>
      <c r="L213" s="686"/>
      <c r="M213" s="699"/>
      <c r="N213" s="696"/>
      <c r="O213" s="712"/>
      <c r="P213" s="715"/>
      <c r="Q213" s="718"/>
      <c r="R213" s="721"/>
      <c r="S213" s="724"/>
      <c r="T213" s="686"/>
      <c r="U213" s="688"/>
      <c r="V213" s="688"/>
      <c r="W213" s="690"/>
    </row>
    <row r="214" spans="1:23" ht="19.95" customHeight="1" thickBot="1" x14ac:dyDescent="0.4">
      <c r="A214" s="77"/>
      <c r="B214" s="272"/>
      <c r="C214" s="579"/>
      <c r="D214" s="693"/>
      <c r="E214" s="695"/>
      <c r="F214" s="697"/>
      <c r="G214" s="700"/>
      <c r="H214" s="687"/>
      <c r="I214" s="703"/>
      <c r="J214" s="706"/>
      <c r="K214" s="709"/>
      <c r="L214" s="687"/>
      <c r="M214" s="700"/>
      <c r="N214" s="697"/>
      <c r="O214" s="713"/>
      <c r="P214" s="716"/>
      <c r="Q214" s="719"/>
      <c r="R214" s="722"/>
      <c r="S214" s="725"/>
      <c r="T214" s="687"/>
      <c r="U214" s="689"/>
      <c r="V214" s="689"/>
      <c r="W214" s="691"/>
    </row>
    <row r="215" spans="1:23" ht="19.95" customHeight="1" x14ac:dyDescent="0.35">
      <c r="A215" s="54"/>
      <c r="B215" s="268"/>
      <c r="C215" s="578" t="s">
        <v>154</v>
      </c>
      <c r="D215" s="692">
        <v>6</v>
      </c>
      <c r="E215" s="694">
        <v>54</v>
      </c>
      <c r="F215" s="696"/>
      <c r="G215" s="698"/>
      <c r="H215" s="685"/>
      <c r="I215" s="701"/>
      <c r="J215" s="704"/>
      <c r="K215" s="707"/>
      <c r="L215" s="685"/>
      <c r="M215" s="698"/>
      <c r="N215" s="710"/>
      <c r="O215" s="711"/>
      <c r="P215" s="714"/>
      <c r="Q215" s="717"/>
      <c r="R215" s="720"/>
      <c r="S215" s="723"/>
      <c r="T215" s="685"/>
      <c r="U215" s="688">
        <f>SUM(F215:T219)</f>
        <v>0</v>
      </c>
      <c r="V215" s="688">
        <f>U215*D215</f>
        <v>0</v>
      </c>
      <c r="W215" s="690">
        <f>U215*E215</f>
        <v>0</v>
      </c>
    </row>
    <row r="216" spans="1:23" ht="19.95" customHeight="1" x14ac:dyDescent="0.35">
      <c r="A216" s="1"/>
      <c r="B216" s="270"/>
      <c r="C216" s="578"/>
      <c r="D216" s="692"/>
      <c r="E216" s="694"/>
      <c r="F216" s="696"/>
      <c r="G216" s="699"/>
      <c r="H216" s="686"/>
      <c r="I216" s="702"/>
      <c r="J216" s="705"/>
      <c r="K216" s="708"/>
      <c r="L216" s="686"/>
      <c r="M216" s="699"/>
      <c r="N216" s="696"/>
      <c r="O216" s="712"/>
      <c r="P216" s="715"/>
      <c r="Q216" s="718"/>
      <c r="R216" s="721"/>
      <c r="S216" s="724"/>
      <c r="T216" s="686"/>
      <c r="U216" s="688"/>
      <c r="V216" s="688"/>
      <c r="W216" s="690"/>
    </row>
    <row r="217" spans="1:23" ht="19.95" customHeight="1" x14ac:dyDescent="0.35">
      <c r="A217" s="1"/>
      <c r="B217" s="270"/>
      <c r="C217" s="578"/>
      <c r="D217" s="692"/>
      <c r="E217" s="694"/>
      <c r="F217" s="696"/>
      <c r="G217" s="699"/>
      <c r="H217" s="686"/>
      <c r="I217" s="702"/>
      <c r="J217" s="705"/>
      <c r="K217" s="708"/>
      <c r="L217" s="686"/>
      <c r="M217" s="699"/>
      <c r="N217" s="696"/>
      <c r="O217" s="712"/>
      <c r="P217" s="715"/>
      <c r="Q217" s="718"/>
      <c r="R217" s="721"/>
      <c r="S217" s="724"/>
      <c r="T217" s="686"/>
      <c r="U217" s="688"/>
      <c r="V217" s="688"/>
      <c r="W217" s="690"/>
    </row>
    <row r="218" spans="1:23" ht="19.95" customHeight="1" x14ac:dyDescent="0.35">
      <c r="A218" s="1"/>
      <c r="B218" s="270"/>
      <c r="C218" s="578"/>
      <c r="D218" s="692"/>
      <c r="E218" s="694"/>
      <c r="F218" s="696"/>
      <c r="G218" s="699"/>
      <c r="H218" s="686"/>
      <c r="I218" s="702"/>
      <c r="J218" s="705"/>
      <c r="K218" s="708"/>
      <c r="L218" s="686"/>
      <c r="M218" s="699"/>
      <c r="N218" s="696"/>
      <c r="O218" s="712"/>
      <c r="P218" s="715"/>
      <c r="Q218" s="718"/>
      <c r="R218" s="721"/>
      <c r="S218" s="724"/>
      <c r="T218" s="686"/>
      <c r="U218" s="688"/>
      <c r="V218" s="688"/>
      <c r="W218" s="690"/>
    </row>
    <row r="219" spans="1:23" ht="19.95" customHeight="1" thickBot="1" x14ac:dyDescent="0.4">
      <c r="A219" s="77"/>
      <c r="B219" s="272"/>
      <c r="C219" s="579"/>
      <c r="D219" s="693"/>
      <c r="E219" s="695"/>
      <c r="F219" s="697"/>
      <c r="G219" s="700"/>
      <c r="H219" s="687"/>
      <c r="I219" s="703"/>
      <c r="J219" s="706"/>
      <c r="K219" s="709"/>
      <c r="L219" s="687"/>
      <c r="M219" s="700"/>
      <c r="N219" s="697"/>
      <c r="O219" s="713"/>
      <c r="P219" s="716"/>
      <c r="Q219" s="719"/>
      <c r="R219" s="722"/>
      <c r="S219" s="725"/>
      <c r="T219" s="687"/>
      <c r="U219" s="689"/>
      <c r="V219" s="689"/>
      <c r="W219" s="691"/>
    </row>
    <row r="220" spans="1:23" ht="19.95" customHeight="1" x14ac:dyDescent="0.35">
      <c r="A220" s="54"/>
      <c r="B220" s="268"/>
      <c r="C220" s="578" t="s">
        <v>155</v>
      </c>
      <c r="D220" s="692">
        <v>6</v>
      </c>
      <c r="E220" s="694">
        <v>54</v>
      </c>
      <c r="F220" s="696"/>
      <c r="G220" s="698"/>
      <c r="H220" s="685"/>
      <c r="I220" s="701"/>
      <c r="J220" s="704"/>
      <c r="K220" s="707"/>
      <c r="L220" s="685"/>
      <c r="M220" s="698"/>
      <c r="N220" s="710"/>
      <c r="O220" s="711"/>
      <c r="P220" s="714"/>
      <c r="Q220" s="717"/>
      <c r="R220" s="720"/>
      <c r="S220" s="723"/>
      <c r="T220" s="685"/>
      <c r="U220" s="688">
        <f>SUM(F220:T224)</f>
        <v>0</v>
      </c>
      <c r="V220" s="688">
        <f>U220*D220</f>
        <v>0</v>
      </c>
      <c r="W220" s="690">
        <f>U220*E220</f>
        <v>0</v>
      </c>
    </row>
    <row r="221" spans="1:23" ht="19.95" customHeight="1" x14ac:dyDescent="0.35">
      <c r="A221" s="1"/>
      <c r="B221" s="270"/>
      <c r="C221" s="578"/>
      <c r="D221" s="692"/>
      <c r="E221" s="694"/>
      <c r="F221" s="696"/>
      <c r="G221" s="699"/>
      <c r="H221" s="686"/>
      <c r="I221" s="702"/>
      <c r="J221" s="705"/>
      <c r="K221" s="708"/>
      <c r="L221" s="686"/>
      <c r="M221" s="699"/>
      <c r="N221" s="696"/>
      <c r="O221" s="712"/>
      <c r="P221" s="715"/>
      <c r="Q221" s="718"/>
      <c r="R221" s="721"/>
      <c r="S221" s="724"/>
      <c r="T221" s="686"/>
      <c r="U221" s="688"/>
      <c r="V221" s="688"/>
      <c r="W221" s="690"/>
    </row>
    <row r="222" spans="1:23" ht="19.95" customHeight="1" x14ac:dyDescent="0.35">
      <c r="A222" s="1"/>
      <c r="B222" s="270"/>
      <c r="C222" s="578"/>
      <c r="D222" s="692"/>
      <c r="E222" s="694"/>
      <c r="F222" s="696"/>
      <c r="G222" s="699"/>
      <c r="H222" s="686"/>
      <c r="I222" s="702"/>
      <c r="J222" s="705"/>
      <c r="K222" s="708"/>
      <c r="L222" s="686"/>
      <c r="M222" s="699"/>
      <c r="N222" s="696"/>
      <c r="O222" s="712"/>
      <c r="P222" s="715"/>
      <c r="Q222" s="718"/>
      <c r="R222" s="721"/>
      <c r="S222" s="724"/>
      <c r="T222" s="686"/>
      <c r="U222" s="688"/>
      <c r="V222" s="688"/>
      <c r="W222" s="690"/>
    </row>
    <row r="223" spans="1:23" ht="19.95" customHeight="1" x14ac:dyDescent="0.35">
      <c r="A223" s="1"/>
      <c r="B223" s="270"/>
      <c r="C223" s="578"/>
      <c r="D223" s="692"/>
      <c r="E223" s="694"/>
      <c r="F223" s="696"/>
      <c r="G223" s="699"/>
      <c r="H223" s="686"/>
      <c r="I223" s="702"/>
      <c r="J223" s="705"/>
      <c r="K223" s="708"/>
      <c r="L223" s="686"/>
      <c r="M223" s="699"/>
      <c r="N223" s="696"/>
      <c r="O223" s="712"/>
      <c r="P223" s="715"/>
      <c r="Q223" s="718"/>
      <c r="R223" s="721"/>
      <c r="S223" s="724"/>
      <c r="T223" s="686"/>
      <c r="U223" s="688"/>
      <c r="V223" s="688"/>
      <c r="W223" s="690"/>
    </row>
    <row r="224" spans="1:23" ht="19.95" customHeight="1" thickBot="1" x14ac:dyDescent="0.4">
      <c r="A224" s="77"/>
      <c r="B224" s="272"/>
      <c r="C224" s="579"/>
      <c r="D224" s="693"/>
      <c r="E224" s="695"/>
      <c r="F224" s="697"/>
      <c r="G224" s="700"/>
      <c r="H224" s="687"/>
      <c r="I224" s="703"/>
      <c r="J224" s="706"/>
      <c r="K224" s="709"/>
      <c r="L224" s="687"/>
      <c r="M224" s="700"/>
      <c r="N224" s="697"/>
      <c r="O224" s="713"/>
      <c r="P224" s="716"/>
      <c r="Q224" s="719"/>
      <c r="R224" s="722"/>
      <c r="S224" s="725"/>
      <c r="T224" s="687"/>
      <c r="U224" s="689"/>
      <c r="V224" s="689"/>
      <c r="W224" s="691"/>
    </row>
    <row r="225" spans="1:23" ht="19.95" customHeight="1" x14ac:dyDescent="0.35">
      <c r="A225" s="54"/>
      <c r="B225" s="268"/>
      <c r="C225" s="578" t="s">
        <v>156</v>
      </c>
      <c r="D225" s="692">
        <v>6</v>
      </c>
      <c r="E225" s="694">
        <v>54</v>
      </c>
      <c r="F225" s="696"/>
      <c r="G225" s="698"/>
      <c r="H225" s="685"/>
      <c r="I225" s="701"/>
      <c r="J225" s="704"/>
      <c r="K225" s="707"/>
      <c r="L225" s="685"/>
      <c r="M225" s="698"/>
      <c r="N225" s="710"/>
      <c r="O225" s="711"/>
      <c r="P225" s="714"/>
      <c r="Q225" s="717"/>
      <c r="R225" s="720"/>
      <c r="S225" s="723"/>
      <c r="T225" s="685"/>
      <c r="U225" s="688">
        <f>SUM(F225:T229)</f>
        <v>0</v>
      </c>
      <c r="V225" s="688">
        <f>U225*D225</f>
        <v>0</v>
      </c>
      <c r="W225" s="690">
        <f>U225*E225</f>
        <v>0</v>
      </c>
    </row>
    <row r="226" spans="1:23" ht="19.95" customHeight="1" x14ac:dyDescent="0.35">
      <c r="A226" s="1"/>
      <c r="B226" s="270"/>
      <c r="C226" s="578"/>
      <c r="D226" s="692"/>
      <c r="E226" s="694"/>
      <c r="F226" s="696"/>
      <c r="G226" s="699"/>
      <c r="H226" s="686"/>
      <c r="I226" s="702"/>
      <c r="J226" s="705"/>
      <c r="K226" s="708"/>
      <c r="L226" s="686"/>
      <c r="M226" s="699"/>
      <c r="N226" s="696"/>
      <c r="O226" s="712"/>
      <c r="P226" s="715"/>
      <c r="Q226" s="718"/>
      <c r="R226" s="721"/>
      <c r="S226" s="724"/>
      <c r="T226" s="686"/>
      <c r="U226" s="688"/>
      <c r="V226" s="688"/>
      <c r="W226" s="690"/>
    </row>
    <row r="227" spans="1:23" ht="19.95" customHeight="1" x14ac:dyDescent="0.35">
      <c r="A227" s="1"/>
      <c r="B227" s="270"/>
      <c r="C227" s="578"/>
      <c r="D227" s="692"/>
      <c r="E227" s="694"/>
      <c r="F227" s="696"/>
      <c r="G227" s="699"/>
      <c r="H227" s="686"/>
      <c r="I227" s="702"/>
      <c r="J227" s="705"/>
      <c r="K227" s="708"/>
      <c r="L227" s="686"/>
      <c r="M227" s="699"/>
      <c r="N227" s="696"/>
      <c r="O227" s="712"/>
      <c r="P227" s="715"/>
      <c r="Q227" s="718"/>
      <c r="R227" s="721"/>
      <c r="S227" s="724"/>
      <c r="T227" s="686"/>
      <c r="U227" s="688"/>
      <c r="V227" s="688"/>
      <c r="W227" s="690"/>
    </row>
    <row r="228" spans="1:23" ht="19.95" customHeight="1" x14ac:dyDescent="0.35">
      <c r="A228" s="1"/>
      <c r="B228" s="270"/>
      <c r="C228" s="578"/>
      <c r="D228" s="692"/>
      <c r="E228" s="694"/>
      <c r="F228" s="696"/>
      <c r="G228" s="699"/>
      <c r="H228" s="686"/>
      <c r="I228" s="702"/>
      <c r="J228" s="705"/>
      <c r="K228" s="708"/>
      <c r="L228" s="686"/>
      <c r="M228" s="699"/>
      <c r="N228" s="696"/>
      <c r="O228" s="712"/>
      <c r="P228" s="715"/>
      <c r="Q228" s="718"/>
      <c r="R228" s="721"/>
      <c r="S228" s="724"/>
      <c r="T228" s="686"/>
      <c r="U228" s="688"/>
      <c r="V228" s="688"/>
      <c r="W228" s="690"/>
    </row>
    <row r="229" spans="1:23" ht="19.95" customHeight="1" thickBot="1" x14ac:dyDescent="0.4">
      <c r="A229" s="77"/>
      <c r="B229" s="272"/>
      <c r="C229" s="579"/>
      <c r="D229" s="693"/>
      <c r="E229" s="695"/>
      <c r="F229" s="697"/>
      <c r="G229" s="700"/>
      <c r="H229" s="687"/>
      <c r="I229" s="703"/>
      <c r="J229" s="706"/>
      <c r="K229" s="709"/>
      <c r="L229" s="687"/>
      <c r="M229" s="700"/>
      <c r="N229" s="697"/>
      <c r="O229" s="713"/>
      <c r="P229" s="716"/>
      <c r="Q229" s="719"/>
      <c r="R229" s="722"/>
      <c r="S229" s="725"/>
      <c r="T229" s="687"/>
      <c r="U229" s="689"/>
      <c r="V229" s="689"/>
      <c r="W229" s="691"/>
    </row>
    <row r="230" spans="1:23" ht="19.95" customHeight="1" x14ac:dyDescent="0.35">
      <c r="A230" s="54"/>
      <c r="B230" s="268"/>
      <c r="C230" s="578" t="s">
        <v>157</v>
      </c>
      <c r="D230" s="692">
        <v>6</v>
      </c>
      <c r="E230" s="694">
        <v>54</v>
      </c>
      <c r="F230" s="696"/>
      <c r="G230" s="698"/>
      <c r="H230" s="685"/>
      <c r="I230" s="701"/>
      <c r="J230" s="704"/>
      <c r="K230" s="707"/>
      <c r="L230" s="685"/>
      <c r="M230" s="698"/>
      <c r="N230" s="710"/>
      <c r="O230" s="711"/>
      <c r="P230" s="714"/>
      <c r="Q230" s="717"/>
      <c r="R230" s="720"/>
      <c r="S230" s="723"/>
      <c r="T230" s="685"/>
      <c r="U230" s="688">
        <f>SUM(F230:T234)</f>
        <v>0</v>
      </c>
      <c r="V230" s="688">
        <f>U230*D230</f>
        <v>0</v>
      </c>
      <c r="W230" s="690">
        <f>U230*E230</f>
        <v>0</v>
      </c>
    </row>
    <row r="231" spans="1:23" ht="19.95" customHeight="1" x14ac:dyDescent="0.35">
      <c r="A231" s="1"/>
      <c r="B231" s="270"/>
      <c r="C231" s="578"/>
      <c r="D231" s="692"/>
      <c r="E231" s="694"/>
      <c r="F231" s="696"/>
      <c r="G231" s="699"/>
      <c r="H231" s="686"/>
      <c r="I231" s="702"/>
      <c r="J231" s="705"/>
      <c r="K231" s="708"/>
      <c r="L231" s="686"/>
      <c r="M231" s="699"/>
      <c r="N231" s="696"/>
      <c r="O231" s="712"/>
      <c r="P231" s="715"/>
      <c r="Q231" s="718"/>
      <c r="R231" s="721"/>
      <c r="S231" s="724"/>
      <c r="T231" s="686"/>
      <c r="U231" s="688"/>
      <c r="V231" s="688"/>
      <c r="W231" s="690"/>
    </row>
    <row r="232" spans="1:23" ht="19.95" customHeight="1" x14ac:dyDescent="0.35">
      <c r="A232" s="1"/>
      <c r="B232" s="270"/>
      <c r="C232" s="578"/>
      <c r="D232" s="692"/>
      <c r="E232" s="694"/>
      <c r="F232" s="696"/>
      <c r="G232" s="699"/>
      <c r="H232" s="686"/>
      <c r="I232" s="702"/>
      <c r="J232" s="705"/>
      <c r="K232" s="708"/>
      <c r="L232" s="686"/>
      <c r="M232" s="699"/>
      <c r="N232" s="696"/>
      <c r="O232" s="712"/>
      <c r="P232" s="715"/>
      <c r="Q232" s="718"/>
      <c r="R232" s="721"/>
      <c r="S232" s="724"/>
      <c r="T232" s="686"/>
      <c r="U232" s="688"/>
      <c r="V232" s="688"/>
      <c r="W232" s="690"/>
    </row>
    <row r="233" spans="1:23" ht="19.95" customHeight="1" x14ac:dyDescent="0.35">
      <c r="A233" s="1"/>
      <c r="B233" s="270"/>
      <c r="C233" s="578"/>
      <c r="D233" s="692"/>
      <c r="E233" s="694"/>
      <c r="F233" s="696"/>
      <c r="G233" s="699"/>
      <c r="H233" s="686"/>
      <c r="I233" s="702"/>
      <c r="J233" s="705"/>
      <c r="K233" s="708"/>
      <c r="L233" s="686"/>
      <c r="M233" s="699"/>
      <c r="N233" s="696"/>
      <c r="O233" s="712"/>
      <c r="P233" s="715"/>
      <c r="Q233" s="718"/>
      <c r="R233" s="721"/>
      <c r="S233" s="724"/>
      <c r="T233" s="686"/>
      <c r="U233" s="688"/>
      <c r="V233" s="688"/>
      <c r="W233" s="690"/>
    </row>
    <row r="234" spans="1:23" ht="19.95" customHeight="1" thickBot="1" x14ac:dyDescent="0.4">
      <c r="A234" s="77"/>
      <c r="B234" s="272"/>
      <c r="C234" s="579"/>
      <c r="D234" s="693"/>
      <c r="E234" s="695"/>
      <c r="F234" s="697"/>
      <c r="G234" s="700"/>
      <c r="H234" s="687"/>
      <c r="I234" s="703"/>
      <c r="J234" s="706"/>
      <c r="K234" s="709"/>
      <c r="L234" s="687"/>
      <c r="M234" s="700"/>
      <c r="N234" s="697"/>
      <c r="O234" s="713"/>
      <c r="P234" s="716"/>
      <c r="Q234" s="719"/>
      <c r="R234" s="722"/>
      <c r="S234" s="725"/>
      <c r="T234" s="687"/>
      <c r="U234" s="689"/>
      <c r="V234" s="689"/>
      <c r="W234" s="691"/>
    </row>
    <row r="235" spans="1:23" ht="19.95" customHeight="1" x14ac:dyDescent="0.35">
      <c r="A235" s="54"/>
      <c r="B235" s="268"/>
      <c r="C235" s="578" t="s">
        <v>158</v>
      </c>
      <c r="D235" s="692">
        <v>8</v>
      </c>
      <c r="E235" s="694">
        <v>54</v>
      </c>
      <c r="F235" s="696"/>
      <c r="G235" s="698"/>
      <c r="H235" s="685"/>
      <c r="I235" s="701"/>
      <c r="J235" s="704"/>
      <c r="K235" s="707"/>
      <c r="L235" s="685"/>
      <c r="M235" s="698"/>
      <c r="N235" s="710"/>
      <c r="O235" s="711"/>
      <c r="P235" s="714"/>
      <c r="Q235" s="717"/>
      <c r="R235" s="720"/>
      <c r="S235" s="723"/>
      <c r="T235" s="685"/>
      <c r="U235" s="688">
        <f>SUM(F235:T239)</f>
        <v>0</v>
      </c>
      <c r="V235" s="688">
        <f>U235*D235</f>
        <v>0</v>
      </c>
      <c r="W235" s="690">
        <f>U235*E235</f>
        <v>0</v>
      </c>
    </row>
    <row r="236" spans="1:23" ht="19.95" customHeight="1" x14ac:dyDescent="0.35">
      <c r="A236" s="1"/>
      <c r="B236" s="270"/>
      <c r="C236" s="578"/>
      <c r="D236" s="692"/>
      <c r="E236" s="694"/>
      <c r="F236" s="696"/>
      <c r="G236" s="699"/>
      <c r="H236" s="686"/>
      <c r="I236" s="702"/>
      <c r="J236" s="705"/>
      <c r="K236" s="708"/>
      <c r="L236" s="686"/>
      <c r="M236" s="699"/>
      <c r="N236" s="696"/>
      <c r="O236" s="712"/>
      <c r="P236" s="715"/>
      <c r="Q236" s="718"/>
      <c r="R236" s="721"/>
      <c r="S236" s="724"/>
      <c r="T236" s="686"/>
      <c r="U236" s="688"/>
      <c r="V236" s="688"/>
      <c r="W236" s="690"/>
    </row>
    <row r="237" spans="1:23" ht="19.95" customHeight="1" x14ac:dyDescent="0.35">
      <c r="A237" s="1"/>
      <c r="B237" s="270"/>
      <c r="C237" s="578"/>
      <c r="D237" s="692"/>
      <c r="E237" s="694"/>
      <c r="F237" s="696"/>
      <c r="G237" s="699"/>
      <c r="H237" s="686"/>
      <c r="I237" s="702"/>
      <c r="J237" s="705"/>
      <c r="K237" s="708"/>
      <c r="L237" s="686"/>
      <c r="M237" s="699"/>
      <c r="N237" s="696"/>
      <c r="O237" s="712"/>
      <c r="P237" s="715"/>
      <c r="Q237" s="718"/>
      <c r="R237" s="721"/>
      <c r="S237" s="724"/>
      <c r="T237" s="686"/>
      <c r="U237" s="688"/>
      <c r="V237" s="688"/>
      <c r="W237" s="690"/>
    </row>
    <row r="238" spans="1:23" ht="19.95" customHeight="1" x14ac:dyDescent="0.35">
      <c r="A238" s="1"/>
      <c r="B238" s="270"/>
      <c r="C238" s="578"/>
      <c r="D238" s="692"/>
      <c r="E238" s="694"/>
      <c r="F238" s="696"/>
      <c r="G238" s="699"/>
      <c r="H238" s="686"/>
      <c r="I238" s="702"/>
      <c r="J238" s="705"/>
      <c r="K238" s="708"/>
      <c r="L238" s="686"/>
      <c r="M238" s="699"/>
      <c r="N238" s="696"/>
      <c r="O238" s="712"/>
      <c r="P238" s="715"/>
      <c r="Q238" s="718"/>
      <c r="R238" s="721"/>
      <c r="S238" s="724"/>
      <c r="T238" s="686"/>
      <c r="U238" s="688"/>
      <c r="V238" s="688"/>
      <c r="W238" s="690"/>
    </row>
    <row r="239" spans="1:23" ht="19.95" customHeight="1" thickBot="1" x14ac:dyDescent="0.4">
      <c r="A239" s="77"/>
      <c r="B239" s="272"/>
      <c r="C239" s="579"/>
      <c r="D239" s="693"/>
      <c r="E239" s="695"/>
      <c r="F239" s="697"/>
      <c r="G239" s="700"/>
      <c r="H239" s="687"/>
      <c r="I239" s="703"/>
      <c r="J239" s="706"/>
      <c r="K239" s="709"/>
      <c r="L239" s="687"/>
      <c r="M239" s="700"/>
      <c r="N239" s="697"/>
      <c r="O239" s="713"/>
      <c r="P239" s="716"/>
      <c r="Q239" s="719"/>
      <c r="R239" s="722"/>
      <c r="S239" s="725"/>
      <c r="T239" s="687"/>
      <c r="U239" s="689"/>
      <c r="V239" s="689"/>
      <c r="W239" s="691"/>
    </row>
    <row r="240" spans="1:23" ht="19.95" customHeight="1" x14ac:dyDescent="0.35">
      <c r="A240" s="54"/>
      <c r="B240" s="268"/>
      <c r="C240" s="578" t="s">
        <v>159</v>
      </c>
      <c r="D240" s="692">
        <v>10</v>
      </c>
      <c r="E240" s="694">
        <v>45</v>
      </c>
      <c r="F240" s="696"/>
      <c r="G240" s="698"/>
      <c r="H240" s="685"/>
      <c r="I240" s="701"/>
      <c r="J240" s="704"/>
      <c r="K240" s="707"/>
      <c r="L240" s="685"/>
      <c r="M240" s="698"/>
      <c r="N240" s="710"/>
      <c r="O240" s="711"/>
      <c r="P240" s="714"/>
      <c r="Q240" s="717"/>
      <c r="R240" s="720"/>
      <c r="S240" s="723"/>
      <c r="T240" s="685"/>
      <c r="U240" s="688">
        <f>SUM(F240:T244)</f>
        <v>0</v>
      </c>
      <c r="V240" s="688">
        <f>U240*D240</f>
        <v>0</v>
      </c>
      <c r="W240" s="690">
        <f>U240*E240</f>
        <v>0</v>
      </c>
    </row>
    <row r="241" spans="1:23" ht="19.95" customHeight="1" x14ac:dyDescent="0.35">
      <c r="A241" s="1"/>
      <c r="B241" s="270"/>
      <c r="C241" s="578"/>
      <c r="D241" s="692"/>
      <c r="E241" s="694"/>
      <c r="F241" s="696"/>
      <c r="G241" s="699"/>
      <c r="H241" s="686"/>
      <c r="I241" s="702"/>
      <c r="J241" s="705"/>
      <c r="K241" s="708"/>
      <c r="L241" s="686"/>
      <c r="M241" s="699"/>
      <c r="N241" s="696"/>
      <c r="O241" s="712"/>
      <c r="P241" s="715"/>
      <c r="Q241" s="718"/>
      <c r="R241" s="721"/>
      <c r="S241" s="724"/>
      <c r="T241" s="686"/>
      <c r="U241" s="688"/>
      <c r="V241" s="688"/>
      <c r="W241" s="690"/>
    </row>
    <row r="242" spans="1:23" ht="19.95" customHeight="1" x14ac:dyDescent="0.35">
      <c r="A242" s="1"/>
      <c r="B242" s="270"/>
      <c r="C242" s="578"/>
      <c r="D242" s="692"/>
      <c r="E242" s="694"/>
      <c r="F242" s="696"/>
      <c r="G242" s="699"/>
      <c r="H242" s="686"/>
      <c r="I242" s="702"/>
      <c r="J242" s="705"/>
      <c r="K242" s="708"/>
      <c r="L242" s="686"/>
      <c r="M242" s="699"/>
      <c r="N242" s="696"/>
      <c r="O242" s="712"/>
      <c r="P242" s="715"/>
      <c r="Q242" s="718"/>
      <c r="R242" s="721"/>
      <c r="S242" s="724"/>
      <c r="T242" s="686"/>
      <c r="U242" s="688"/>
      <c r="V242" s="688"/>
      <c r="W242" s="690"/>
    </row>
    <row r="243" spans="1:23" ht="19.95" customHeight="1" x14ac:dyDescent="0.35">
      <c r="A243" s="1"/>
      <c r="B243" s="270"/>
      <c r="C243" s="578"/>
      <c r="D243" s="692"/>
      <c r="E243" s="694"/>
      <c r="F243" s="696"/>
      <c r="G243" s="699"/>
      <c r="H243" s="686"/>
      <c r="I243" s="702"/>
      <c r="J243" s="705"/>
      <c r="K243" s="708"/>
      <c r="L243" s="686"/>
      <c r="M243" s="699"/>
      <c r="N243" s="696"/>
      <c r="O243" s="712"/>
      <c r="P243" s="715"/>
      <c r="Q243" s="718"/>
      <c r="R243" s="721"/>
      <c r="S243" s="724"/>
      <c r="T243" s="686"/>
      <c r="U243" s="688"/>
      <c r="V243" s="688"/>
      <c r="W243" s="690"/>
    </row>
    <row r="244" spans="1:23" ht="19.95" customHeight="1" thickBot="1" x14ac:dyDescent="0.4">
      <c r="A244" s="77"/>
      <c r="B244" s="272"/>
      <c r="C244" s="579"/>
      <c r="D244" s="693"/>
      <c r="E244" s="695"/>
      <c r="F244" s="697"/>
      <c r="G244" s="700"/>
      <c r="H244" s="687"/>
      <c r="I244" s="703"/>
      <c r="J244" s="706"/>
      <c r="K244" s="709"/>
      <c r="L244" s="687"/>
      <c r="M244" s="700"/>
      <c r="N244" s="697"/>
      <c r="O244" s="713"/>
      <c r="P244" s="716"/>
      <c r="Q244" s="719"/>
      <c r="R244" s="722"/>
      <c r="S244" s="725"/>
      <c r="T244" s="687"/>
      <c r="U244" s="689"/>
      <c r="V244" s="689"/>
      <c r="W244" s="691"/>
    </row>
    <row r="245" spans="1:23" ht="19.95" customHeight="1" x14ac:dyDescent="0.35">
      <c r="A245" s="54"/>
      <c r="B245" s="268"/>
      <c r="C245" s="578" t="s">
        <v>160</v>
      </c>
      <c r="D245" s="692">
        <v>15</v>
      </c>
      <c r="E245" s="694">
        <v>45</v>
      </c>
      <c r="F245" s="696"/>
      <c r="G245" s="698"/>
      <c r="H245" s="685"/>
      <c r="I245" s="701"/>
      <c r="J245" s="704"/>
      <c r="K245" s="707"/>
      <c r="L245" s="685"/>
      <c r="M245" s="698"/>
      <c r="N245" s="710"/>
      <c r="O245" s="711"/>
      <c r="P245" s="714"/>
      <c r="Q245" s="717"/>
      <c r="R245" s="720"/>
      <c r="S245" s="723"/>
      <c r="T245" s="685"/>
      <c r="U245" s="688">
        <f>SUM(F245:T249)</f>
        <v>0</v>
      </c>
      <c r="V245" s="688">
        <f>U245*D245</f>
        <v>0</v>
      </c>
      <c r="W245" s="690">
        <f>U245*E245</f>
        <v>0</v>
      </c>
    </row>
    <row r="246" spans="1:23" ht="19.95" customHeight="1" x14ac:dyDescent="0.35">
      <c r="A246" s="1"/>
      <c r="B246" s="270"/>
      <c r="C246" s="578"/>
      <c r="D246" s="692"/>
      <c r="E246" s="694"/>
      <c r="F246" s="696"/>
      <c r="G246" s="699"/>
      <c r="H246" s="686"/>
      <c r="I246" s="702"/>
      <c r="J246" s="705"/>
      <c r="K246" s="708"/>
      <c r="L246" s="686"/>
      <c r="M246" s="699"/>
      <c r="N246" s="696"/>
      <c r="O246" s="712"/>
      <c r="P246" s="715"/>
      <c r="Q246" s="718"/>
      <c r="R246" s="721"/>
      <c r="S246" s="724"/>
      <c r="T246" s="686"/>
      <c r="U246" s="688"/>
      <c r="V246" s="688"/>
      <c r="W246" s="690"/>
    </row>
    <row r="247" spans="1:23" ht="19.95" customHeight="1" x14ac:dyDescent="0.35">
      <c r="A247" s="1"/>
      <c r="B247" s="270"/>
      <c r="C247" s="578"/>
      <c r="D247" s="692"/>
      <c r="E247" s="694"/>
      <c r="F247" s="696"/>
      <c r="G247" s="699"/>
      <c r="H247" s="686"/>
      <c r="I247" s="702"/>
      <c r="J247" s="705"/>
      <c r="K247" s="708"/>
      <c r="L247" s="686"/>
      <c r="M247" s="699"/>
      <c r="N247" s="696"/>
      <c r="O247" s="712"/>
      <c r="P247" s="715"/>
      <c r="Q247" s="718"/>
      <c r="R247" s="721"/>
      <c r="S247" s="724"/>
      <c r="T247" s="686"/>
      <c r="U247" s="688"/>
      <c r="V247" s="688"/>
      <c r="W247" s="690"/>
    </row>
    <row r="248" spans="1:23" ht="19.95" customHeight="1" x14ac:dyDescent="0.35">
      <c r="A248" s="1"/>
      <c r="B248" s="270"/>
      <c r="C248" s="578"/>
      <c r="D248" s="692"/>
      <c r="E248" s="694"/>
      <c r="F248" s="696"/>
      <c r="G248" s="699"/>
      <c r="H248" s="686"/>
      <c r="I248" s="702"/>
      <c r="J248" s="705"/>
      <c r="K248" s="708"/>
      <c r="L248" s="686"/>
      <c r="M248" s="699"/>
      <c r="N248" s="696"/>
      <c r="O248" s="712"/>
      <c r="P248" s="715"/>
      <c r="Q248" s="718"/>
      <c r="R248" s="721"/>
      <c r="S248" s="724"/>
      <c r="T248" s="686"/>
      <c r="U248" s="688"/>
      <c r="V248" s="688"/>
      <c r="W248" s="690"/>
    </row>
    <row r="249" spans="1:23" ht="19.95" customHeight="1" thickBot="1" x14ac:dyDescent="0.4">
      <c r="A249" s="77"/>
      <c r="B249" s="272"/>
      <c r="C249" s="579"/>
      <c r="D249" s="693"/>
      <c r="E249" s="695"/>
      <c r="F249" s="697"/>
      <c r="G249" s="700"/>
      <c r="H249" s="687"/>
      <c r="I249" s="703"/>
      <c r="J249" s="706"/>
      <c r="K249" s="709"/>
      <c r="L249" s="687"/>
      <c r="M249" s="700"/>
      <c r="N249" s="697"/>
      <c r="O249" s="713"/>
      <c r="P249" s="716"/>
      <c r="Q249" s="719"/>
      <c r="R249" s="722"/>
      <c r="S249" s="725"/>
      <c r="T249" s="687"/>
      <c r="U249" s="689"/>
      <c r="V249" s="689"/>
      <c r="W249" s="691"/>
    </row>
    <row r="250" spans="1:23" ht="19.95" customHeight="1" x14ac:dyDescent="0.35">
      <c r="A250" s="54"/>
      <c r="B250" s="268"/>
      <c r="C250" s="568" t="s">
        <v>161</v>
      </c>
      <c r="D250" s="692">
        <v>5</v>
      </c>
      <c r="E250" s="694">
        <v>140</v>
      </c>
      <c r="F250" s="696"/>
      <c r="G250" s="698"/>
      <c r="H250" s="685"/>
      <c r="I250" s="701"/>
      <c r="J250" s="704"/>
      <c r="K250" s="707"/>
      <c r="L250" s="685"/>
      <c r="M250" s="698"/>
      <c r="N250" s="710"/>
      <c r="O250" s="711"/>
      <c r="P250" s="714"/>
      <c r="Q250" s="717"/>
      <c r="R250" s="720"/>
      <c r="S250" s="723"/>
      <c r="T250" s="685"/>
      <c r="U250" s="688">
        <f>SUM(F250:T254)</f>
        <v>0</v>
      </c>
      <c r="V250" s="688">
        <f>U250*D250</f>
        <v>0</v>
      </c>
      <c r="W250" s="690">
        <f>U250*E250</f>
        <v>0</v>
      </c>
    </row>
    <row r="251" spans="1:23" ht="19.95" customHeight="1" x14ac:dyDescent="0.35">
      <c r="A251" s="1"/>
      <c r="B251" s="270"/>
      <c r="C251" s="568"/>
      <c r="D251" s="692"/>
      <c r="E251" s="694"/>
      <c r="F251" s="696"/>
      <c r="G251" s="699"/>
      <c r="H251" s="686"/>
      <c r="I251" s="702"/>
      <c r="J251" s="705"/>
      <c r="K251" s="708"/>
      <c r="L251" s="686"/>
      <c r="M251" s="699"/>
      <c r="N251" s="696"/>
      <c r="O251" s="712"/>
      <c r="P251" s="715"/>
      <c r="Q251" s="718"/>
      <c r="R251" s="721"/>
      <c r="S251" s="724"/>
      <c r="T251" s="686"/>
      <c r="U251" s="688"/>
      <c r="V251" s="688"/>
      <c r="W251" s="690"/>
    </row>
    <row r="252" spans="1:23" ht="19.95" customHeight="1" x14ac:dyDescent="0.35">
      <c r="A252" s="1"/>
      <c r="B252" s="270"/>
      <c r="C252" s="568"/>
      <c r="D252" s="692"/>
      <c r="E252" s="694"/>
      <c r="F252" s="696"/>
      <c r="G252" s="699"/>
      <c r="H252" s="686"/>
      <c r="I252" s="702"/>
      <c r="J252" s="705"/>
      <c r="K252" s="708"/>
      <c r="L252" s="686"/>
      <c r="M252" s="699"/>
      <c r="N252" s="696"/>
      <c r="O252" s="712"/>
      <c r="P252" s="715"/>
      <c r="Q252" s="718"/>
      <c r="R252" s="721"/>
      <c r="S252" s="724"/>
      <c r="T252" s="686"/>
      <c r="U252" s="688"/>
      <c r="V252" s="688"/>
      <c r="W252" s="690"/>
    </row>
    <row r="253" spans="1:23" ht="19.95" customHeight="1" x14ac:dyDescent="0.35">
      <c r="A253" s="1"/>
      <c r="B253" s="270"/>
      <c r="C253" s="568"/>
      <c r="D253" s="692"/>
      <c r="E253" s="694"/>
      <c r="F253" s="696"/>
      <c r="G253" s="699"/>
      <c r="H253" s="686"/>
      <c r="I253" s="702"/>
      <c r="J253" s="705"/>
      <c r="K253" s="708"/>
      <c r="L253" s="686"/>
      <c r="M253" s="699"/>
      <c r="N253" s="696"/>
      <c r="O253" s="712"/>
      <c r="P253" s="715"/>
      <c r="Q253" s="718"/>
      <c r="R253" s="721"/>
      <c r="S253" s="724"/>
      <c r="T253" s="686"/>
      <c r="U253" s="688"/>
      <c r="V253" s="688"/>
      <c r="W253" s="690"/>
    </row>
    <row r="254" spans="1:23" ht="19.95" customHeight="1" thickBot="1" x14ac:dyDescent="0.4">
      <c r="A254" s="77"/>
      <c r="B254" s="272"/>
      <c r="C254" s="569"/>
      <c r="D254" s="693"/>
      <c r="E254" s="695"/>
      <c r="F254" s="697"/>
      <c r="G254" s="700"/>
      <c r="H254" s="687"/>
      <c r="I254" s="703"/>
      <c r="J254" s="706"/>
      <c r="K254" s="709"/>
      <c r="L254" s="687"/>
      <c r="M254" s="700"/>
      <c r="N254" s="697"/>
      <c r="O254" s="713"/>
      <c r="P254" s="716"/>
      <c r="Q254" s="719"/>
      <c r="R254" s="722"/>
      <c r="S254" s="725"/>
      <c r="T254" s="687"/>
      <c r="U254" s="689"/>
      <c r="V254" s="689"/>
      <c r="W254" s="691"/>
    </row>
    <row r="255" spans="1:23" s="349" customFormat="1" ht="15" customHeight="1" thickBot="1" x14ac:dyDescent="0.5">
      <c r="A255" s="784">
        <v>2022</v>
      </c>
      <c r="B255" s="785"/>
      <c r="C255" s="786"/>
      <c r="D255" s="354"/>
      <c r="E255" s="355"/>
      <c r="F255" s="356"/>
      <c r="G255" s="356"/>
      <c r="H255" s="356"/>
      <c r="I255" s="356"/>
      <c r="J255" s="356"/>
      <c r="K255" s="356"/>
      <c r="L255" s="356"/>
      <c r="M255" s="356"/>
      <c r="N255" s="356"/>
      <c r="O255" s="356"/>
      <c r="P255" s="356"/>
      <c r="Q255" s="356"/>
      <c r="R255" s="356"/>
      <c r="S255" s="356"/>
      <c r="T255" s="356"/>
      <c r="U255" s="357"/>
      <c r="V255" s="357"/>
      <c r="W255" s="358"/>
    </row>
    <row r="256" spans="1:23" ht="18" x14ac:dyDescent="0.35">
      <c r="A256" s="54"/>
      <c r="B256" s="268"/>
      <c r="C256" s="568" t="s">
        <v>178</v>
      </c>
      <c r="D256" s="692">
        <v>30</v>
      </c>
      <c r="E256" s="694">
        <v>54</v>
      </c>
      <c r="F256" s="696"/>
      <c r="G256" s="699"/>
      <c r="H256" s="686"/>
      <c r="I256" s="702"/>
      <c r="J256" s="705"/>
      <c r="K256" s="708"/>
      <c r="L256" s="686"/>
      <c r="M256" s="699"/>
      <c r="N256" s="696"/>
      <c r="O256" s="712"/>
      <c r="P256" s="715"/>
      <c r="Q256" s="718"/>
      <c r="R256" s="721"/>
      <c r="S256" s="724"/>
      <c r="T256" s="686"/>
      <c r="U256" s="688">
        <f>SUM(F256:T260)</f>
        <v>0</v>
      </c>
      <c r="V256" s="688">
        <f>U256*D256</f>
        <v>0</v>
      </c>
      <c r="W256" s="690">
        <f>U256*E256</f>
        <v>0</v>
      </c>
    </row>
    <row r="257" spans="1:23" ht="18" x14ac:dyDescent="0.35">
      <c r="A257" s="1"/>
      <c r="B257" s="270"/>
      <c r="C257" s="568"/>
      <c r="D257" s="692"/>
      <c r="E257" s="694"/>
      <c r="F257" s="696"/>
      <c r="G257" s="699"/>
      <c r="H257" s="686"/>
      <c r="I257" s="702"/>
      <c r="J257" s="705"/>
      <c r="K257" s="708"/>
      <c r="L257" s="686"/>
      <c r="M257" s="699"/>
      <c r="N257" s="696"/>
      <c r="O257" s="712"/>
      <c r="P257" s="715"/>
      <c r="Q257" s="718"/>
      <c r="R257" s="721"/>
      <c r="S257" s="724"/>
      <c r="T257" s="686"/>
      <c r="U257" s="688"/>
      <c r="V257" s="688"/>
      <c r="W257" s="690"/>
    </row>
    <row r="258" spans="1:23" ht="18" x14ac:dyDescent="0.35">
      <c r="A258" s="1"/>
      <c r="B258" s="270"/>
      <c r="C258" s="568"/>
      <c r="D258" s="692"/>
      <c r="E258" s="694"/>
      <c r="F258" s="696"/>
      <c r="G258" s="699"/>
      <c r="H258" s="686"/>
      <c r="I258" s="702"/>
      <c r="J258" s="705"/>
      <c r="K258" s="708"/>
      <c r="L258" s="686"/>
      <c r="M258" s="699"/>
      <c r="N258" s="696"/>
      <c r="O258" s="712"/>
      <c r="P258" s="715"/>
      <c r="Q258" s="718"/>
      <c r="R258" s="721"/>
      <c r="S258" s="724"/>
      <c r="T258" s="686"/>
      <c r="U258" s="688"/>
      <c r="V258" s="688"/>
      <c r="W258" s="690"/>
    </row>
    <row r="259" spans="1:23" ht="18" x14ac:dyDescent="0.35">
      <c r="A259" s="1"/>
      <c r="B259" s="270"/>
      <c r="C259" s="568"/>
      <c r="D259" s="692"/>
      <c r="E259" s="694"/>
      <c r="F259" s="696"/>
      <c r="G259" s="699"/>
      <c r="H259" s="686"/>
      <c r="I259" s="702"/>
      <c r="J259" s="705"/>
      <c r="K259" s="708"/>
      <c r="L259" s="686"/>
      <c r="M259" s="699"/>
      <c r="N259" s="696"/>
      <c r="O259" s="712"/>
      <c r="P259" s="715"/>
      <c r="Q259" s="718"/>
      <c r="R259" s="721"/>
      <c r="S259" s="724"/>
      <c r="T259" s="686"/>
      <c r="U259" s="688"/>
      <c r="V259" s="688"/>
      <c r="W259" s="690"/>
    </row>
    <row r="260" spans="1:23" ht="18.600000000000001" thickBot="1" x14ac:dyDescent="0.4">
      <c r="A260" s="77"/>
      <c r="B260" s="272"/>
      <c r="C260" s="569"/>
      <c r="D260" s="693"/>
      <c r="E260" s="695"/>
      <c r="F260" s="697"/>
      <c r="G260" s="700"/>
      <c r="H260" s="687"/>
      <c r="I260" s="703"/>
      <c r="J260" s="706"/>
      <c r="K260" s="709"/>
      <c r="L260" s="687"/>
      <c r="M260" s="700"/>
      <c r="N260" s="697"/>
      <c r="O260" s="713"/>
      <c r="P260" s="716"/>
      <c r="Q260" s="719"/>
      <c r="R260" s="722"/>
      <c r="S260" s="725"/>
      <c r="T260" s="687"/>
      <c r="U260" s="689"/>
      <c r="V260" s="689"/>
      <c r="W260" s="691"/>
    </row>
    <row r="261" spans="1:23" ht="18.75" customHeight="1" x14ac:dyDescent="0.35">
      <c r="A261" s="54"/>
      <c r="B261" s="268"/>
      <c r="C261" s="568" t="s">
        <v>179</v>
      </c>
      <c r="D261" s="692">
        <v>30</v>
      </c>
      <c r="E261" s="694">
        <v>54</v>
      </c>
      <c r="F261" s="696"/>
      <c r="G261" s="698"/>
      <c r="H261" s="685"/>
      <c r="I261" s="701"/>
      <c r="J261" s="704"/>
      <c r="K261" s="707"/>
      <c r="L261" s="685"/>
      <c r="M261" s="698"/>
      <c r="N261" s="710"/>
      <c r="O261" s="711"/>
      <c r="P261" s="714"/>
      <c r="Q261" s="717"/>
      <c r="R261" s="720"/>
      <c r="S261" s="723"/>
      <c r="T261" s="685"/>
      <c r="U261" s="688">
        <f>SUM(F261:T265)</f>
        <v>0</v>
      </c>
      <c r="V261" s="688">
        <f>U261*D261</f>
        <v>0</v>
      </c>
      <c r="W261" s="690">
        <f>U261*E261</f>
        <v>0</v>
      </c>
    </row>
    <row r="262" spans="1:23" ht="18" x14ac:dyDescent="0.35">
      <c r="A262" s="1"/>
      <c r="B262" s="270"/>
      <c r="C262" s="568"/>
      <c r="D262" s="692"/>
      <c r="E262" s="694"/>
      <c r="F262" s="696"/>
      <c r="G262" s="699"/>
      <c r="H262" s="686"/>
      <c r="I262" s="702"/>
      <c r="J262" s="705"/>
      <c r="K262" s="708"/>
      <c r="L262" s="686"/>
      <c r="M262" s="699"/>
      <c r="N262" s="696"/>
      <c r="O262" s="712"/>
      <c r="P262" s="715"/>
      <c r="Q262" s="718"/>
      <c r="R262" s="721"/>
      <c r="S262" s="724"/>
      <c r="T262" s="686"/>
      <c r="U262" s="688"/>
      <c r="V262" s="688"/>
      <c r="W262" s="690"/>
    </row>
    <row r="263" spans="1:23" ht="18" x14ac:dyDescent="0.35">
      <c r="A263" s="1"/>
      <c r="B263" s="270"/>
      <c r="C263" s="568"/>
      <c r="D263" s="692"/>
      <c r="E263" s="694"/>
      <c r="F263" s="696"/>
      <c r="G263" s="699"/>
      <c r="H263" s="686"/>
      <c r="I263" s="702"/>
      <c r="J263" s="705"/>
      <c r="K263" s="708"/>
      <c r="L263" s="686"/>
      <c r="M263" s="699"/>
      <c r="N263" s="696"/>
      <c r="O263" s="712"/>
      <c r="P263" s="715"/>
      <c r="Q263" s="718"/>
      <c r="R263" s="721"/>
      <c r="S263" s="724"/>
      <c r="T263" s="686"/>
      <c r="U263" s="688"/>
      <c r="V263" s="688"/>
      <c r="W263" s="690"/>
    </row>
    <row r="264" spans="1:23" ht="18" x14ac:dyDescent="0.35">
      <c r="A264" s="1"/>
      <c r="B264" s="270"/>
      <c r="C264" s="568"/>
      <c r="D264" s="692"/>
      <c r="E264" s="694"/>
      <c r="F264" s="696"/>
      <c r="G264" s="699"/>
      <c r="H264" s="686"/>
      <c r="I264" s="702"/>
      <c r="J264" s="705"/>
      <c r="K264" s="708"/>
      <c r="L264" s="686"/>
      <c r="M264" s="699"/>
      <c r="N264" s="696"/>
      <c r="O264" s="712"/>
      <c r="P264" s="715"/>
      <c r="Q264" s="718"/>
      <c r="R264" s="721"/>
      <c r="S264" s="724"/>
      <c r="T264" s="686"/>
      <c r="U264" s="688"/>
      <c r="V264" s="688"/>
      <c r="W264" s="690"/>
    </row>
    <row r="265" spans="1:23" ht="18.600000000000001" thickBot="1" x14ac:dyDescent="0.4">
      <c r="A265" s="77"/>
      <c r="B265" s="272"/>
      <c r="C265" s="569"/>
      <c r="D265" s="693"/>
      <c r="E265" s="695"/>
      <c r="F265" s="697"/>
      <c r="G265" s="700"/>
      <c r="H265" s="687"/>
      <c r="I265" s="703"/>
      <c r="J265" s="706"/>
      <c r="K265" s="709"/>
      <c r="L265" s="687"/>
      <c r="M265" s="700"/>
      <c r="N265" s="697"/>
      <c r="O265" s="713"/>
      <c r="P265" s="716"/>
      <c r="Q265" s="719"/>
      <c r="R265" s="722"/>
      <c r="S265" s="725"/>
      <c r="T265" s="687"/>
      <c r="U265" s="689"/>
      <c r="V265" s="689"/>
      <c r="W265" s="691"/>
    </row>
    <row r="266" spans="1:23" ht="18.75" customHeight="1" x14ac:dyDescent="0.35">
      <c r="A266" s="54"/>
      <c r="B266" s="268"/>
      <c r="C266" s="568" t="s">
        <v>180</v>
      </c>
      <c r="D266" s="692">
        <v>12</v>
      </c>
      <c r="E266" s="694">
        <v>55</v>
      </c>
      <c r="F266" s="696"/>
      <c r="G266" s="698"/>
      <c r="H266" s="685"/>
      <c r="I266" s="701"/>
      <c r="J266" s="704"/>
      <c r="K266" s="707"/>
      <c r="L266" s="685"/>
      <c r="M266" s="698"/>
      <c r="N266" s="710"/>
      <c r="O266" s="711"/>
      <c r="P266" s="714"/>
      <c r="Q266" s="717"/>
      <c r="R266" s="720"/>
      <c r="S266" s="723"/>
      <c r="T266" s="685"/>
      <c r="U266" s="688">
        <f>SUM(F266:T270)</f>
        <v>0</v>
      </c>
      <c r="V266" s="688">
        <f>U266*D266</f>
        <v>0</v>
      </c>
      <c r="W266" s="690">
        <f>U266*E266</f>
        <v>0</v>
      </c>
    </row>
    <row r="267" spans="1:23" ht="18" x14ac:dyDescent="0.35">
      <c r="A267" s="1"/>
      <c r="B267" s="270"/>
      <c r="C267" s="568"/>
      <c r="D267" s="692"/>
      <c r="E267" s="694"/>
      <c r="F267" s="696"/>
      <c r="G267" s="699"/>
      <c r="H267" s="686"/>
      <c r="I267" s="702"/>
      <c r="J267" s="705"/>
      <c r="K267" s="708"/>
      <c r="L267" s="686"/>
      <c r="M267" s="699"/>
      <c r="N267" s="696"/>
      <c r="O267" s="712"/>
      <c r="P267" s="715"/>
      <c r="Q267" s="718"/>
      <c r="R267" s="721"/>
      <c r="S267" s="724"/>
      <c r="T267" s="686"/>
      <c r="U267" s="688"/>
      <c r="V267" s="688"/>
      <c r="W267" s="690"/>
    </row>
    <row r="268" spans="1:23" ht="18" x14ac:dyDescent="0.35">
      <c r="A268" s="1"/>
      <c r="B268" s="270"/>
      <c r="C268" s="568"/>
      <c r="D268" s="692"/>
      <c r="E268" s="694"/>
      <c r="F268" s="696"/>
      <c r="G268" s="699"/>
      <c r="H268" s="686"/>
      <c r="I268" s="702"/>
      <c r="J268" s="705"/>
      <c r="K268" s="708"/>
      <c r="L268" s="686"/>
      <c r="M268" s="699"/>
      <c r="N268" s="696"/>
      <c r="O268" s="712"/>
      <c r="P268" s="715"/>
      <c r="Q268" s="718"/>
      <c r="R268" s="721"/>
      <c r="S268" s="724"/>
      <c r="T268" s="686"/>
      <c r="U268" s="688"/>
      <c r="V268" s="688"/>
      <c r="W268" s="690"/>
    </row>
    <row r="269" spans="1:23" ht="18" x14ac:dyDescent="0.35">
      <c r="A269" s="1"/>
      <c r="B269" s="270"/>
      <c r="C269" s="568"/>
      <c r="D269" s="692"/>
      <c r="E269" s="694"/>
      <c r="F269" s="696"/>
      <c r="G269" s="699"/>
      <c r="H269" s="686"/>
      <c r="I269" s="702"/>
      <c r="J269" s="705"/>
      <c r="K269" s="708"/>
      <c r="L269" s="686"/>
      <c r="M269" s="699"/>
      <c r="N269" s="696"/>
      <c r="O269" s="712"/>
      <c r="P269" s="715"/>
      <c r="Q269" s="718"/>
      <c r="R269" s="721"/>
      <c r="S269" s="724"/>
      <c r="T269" s="686"/>
      <c r="U269" s="688"/>
      <c r="V269" s="688"/>
      <c r="W269" s="690"/>
    </row>
    <row r="270" spans="1:23" ht="18.600000000000001" thickBot="1" x14ac:dyDescent="0.4">
      <c r="A270" s="77"/>
      <c r="B270" s="272"/>
      <c r="C270" s="569"/>
      <c r="D270" s="693"/>
      <c r="E270" s="695"/>
      <c r="F270" s="697"/>
      <c r="G270" s="700"/>
      <c r="H270" s="687"/>
      <c r="I270" s="703"/>
      <c r="J270" s="706"/>
      <c r="K270" s="709"/>
      <c r="L270" s="687"/>
      <c r="M270" s="700"/>
      <c r="N270" s="697"/>
      <c r="O270" s="713"/>
      <c r="P270" s="716"/>
      <c r="Q270" s="719"/>
      <c r="R270" s="722"/>
      <c r="S270" s="725"/>
      <c r="T270" s="687"/>
      <c r="U270" s="689"/>
      <c r="V270" s="689"/>
      <c r="W270" s="691"/>
    </row>
    <row r="271" spans="1:23" ht="18.75" customHeight="1" x14ac:dyDescent="0.35">
      <c r="A271" s="54"/>
      <c r="B271" s="268"/>
      <c r="C271" s="568" t="s">
        <v>181</v>
      </c>
      <c r="D271" s="692">
        <v>8</v>
      </c>
      <c r="E271" s="694">
        <v>55</v>
      </c>
      <c r="F271" s="696"/>
      <c r="G271" s="698"/>
      <c r="H271" s="685"/>
      <c r="I271" s="701"/>
      <c r="J271" s="704"/>
      <c r="K271" s="707"/>
      <c r="L271" s="685"/>
      <c r="M271" s="698"/>
      <c r="N271" s="710"/>
      <c r="O271" s="711"/>
      <c r="P271" s="714"/>
      <c r="Q271" s="717"/>
      <c r="R271" s="720"/>
      <c r="S271" s="723"/>
      <c r="T271" s="685"/>
      <c r="U271" s="688">
        <f>SUM(F271:T275)</f>
        <v>0</v>
      </c>
      <c r="V271" s="688">
        <f>U271*D271</f>
        <v>0</v>
      </c>
      <c r="W271" s="690">
        <f>U271*E271</f>
        <v>0</v>
      </c>
    </row>
    <row r="272" spans="1:23" ht="18" x14ac:dyDescent="0.35">
      <c r="A272" s="1"/>
      <c r="B272" s="270"/>
      <c r="C272" s="568"/>
      <c r="D272" s="692"/>
      <c r="E272" s="694"/>
      <c r="F272" s="696"/>
      <c r="G272" s="699"/>
      <c r="H272" s="686"/>
      <c r="I272" s="702"/>
      <c r="J272" s="705"/>
      <c r="K272" s="708"/>
      <c r="L272" s="686"/>
      <c r="M272" s="699"/>
      <c r="N272" s="696"/>
      <c r="O272" s="712"/>
      <c r="P272" s="715"/>
      <c r="Q272" s="718"/>
      <c r="R272" s="721"/>
      <c r="S272" s="724"/>
      <c r="T272" s="686"/>
      <c r="U272" s="688"/>
      <c r="V272" s="688"/>
      <c r="W272" s="690"/>
    </row>
    <row r="273" spans="1:23" ht="18" x14ac:dyDescent="0.35">
      <c r="A273" s="1"/>
      <c r="B273" s="270"/>
      <c r="C273" s="568"/>
      <c r="D273" s="692"/>
      <c r="E273" s="694"/>
      <c r="F273" s="696"/>
      <c r="G273" s="699"/>
      <c r="H273" s="686"/>
      <c r="I273" s="702"/>
      <c r="J273" s="705"/>
      <c r="K273" s="708"/>
      <c r="L273" s="686"/>
      <c r="M273" s="699"/>
      <c r="N273" s="696"/>
      <c r="O273" s="712"/>
      <c r="P273" s="715"/>
      <c r="Q273" s="718"/>
      <c r="R273" s="721"/>
      <c r="S273" s="724"/>
      <c r="T273" s="686"/>
      <c r="U273" s="688"/>
      <c r="V273" s="688"/>
      <c r="W273" s="690"/>
    </row>
    <row r="274" spans="1:23" ht="18" x14ac:dyDescent="0.35">
      <c r="A274" s="1"/>
      <c r="B274" s="270"/>
      <c r="C274" s="568"/>
      <c r="D274" s="692"/>
      <c r="E274" s="694"/>
      <c r="F274" s="696"/>
      <c r="G274" s="699"/>
      <c r="H274" s="686"/>
      <c r="I274" s="702"/>
      <c r="J274" s="705"/>
      <c r="K274" s="708"/>
      <c r="L274" s="686"/>
      <c r="M274" s="699"/>
      <c r="N274" s="696"/>
      <c r="O274" s="712"/>
      <c r="P274" s="715"/>
      <c r="Q274" s="718"/>
      <c r="R274" s="721"/>
      <c r="S274" s="724"/>
      <c r="T274" s="686"/>
      <c r="U274" s="688"/>
      <c r="V274" s="688"/>
      <c r="W274" s="690"/>
    </row>
    <row r="275" spans="1:23" ht="18.600000000000001" thickBot="1" x14ac:dyDescent="0.4">
      <c r="A275" s="77"/>
      <c r="B275" s="272"/>
      <c r="C275" s="569"/>
      <c r="D275" s="693"/>
      <c r="E275" s="695"/>
      <c r="F275" s="697"/>
      <c r="G275" s="700"/>
      <c r="H275" s="687"/>
      <c r="I275" s="703"/>
      <c r="J275" s="706"/>
      <c r="K275" s="709"/>
      <c r="L275" s="687"/>
      <c r="M275" s="700"/>
      <c r="N275" s="697"/>
      <c r="O275" s="713"/>
      <c r="P275" s="716"/>
      <c r="Q275" s="719"/>
      <c r="R275" s="722"/>
      <c r="S275" s="725"/>
      <c r="T275" s="687"/>
      <c r="U275" s="689"/>
      <c r="V275" s="689"/>
      <c r="W275" s="691"/>
    </row>
    <row r="276" spans="1:23" ht="18" x14ac:dyDescent="0.35">
      <c r="A276" s="54"/>
      <c r="B276" s="268"/>
      <c r="C276" s="568" t="s">
        <v>182</v>
      </c>
      <c r="D276" s="692">
        <v>8</v>
      </c>
      <c r="E276" s="694">
        <v>55</v>
      </c>
      <c r="F276" s="696"/>
      <c r="G276" s="698"/>
      <c r="H276" s="685"/>
      <c r="I276" s="701"/>
      <c r="J276" s="704"/>
      <c r="K276" s="707"/>
      <c r="L276" s="685"/>
      <c r="M276" s="698"/>
      <c r="N276" s="710"/>
      <c r="O276" s="711"/>
      <c r="P276" s="714"/>
      <c r="Q276" s="717"/>
      <c r="R276" s="720"/>
      <c r="S276" s="723"/>
      <c r="T276" s="685"/>
      <c r="U276" s="688">
        <f>SUM(F276:T280)</f>
        <v>0</v>
      </c>
      <c r="V276" s="688">
        <f>U276*D276</f>
        <v>0</v>
      </c>
      <c r="W276" s="690">
        <f>U276*E276</f>
        <v>0</v>
      </c>
    </row>
    <row r="277" spans="1:23" ht="18" x14ac:dyDescent="0.35">
      <c r="A277" s="1"/>
      <c r="B277" s="270"/>
      <c r="C277" s="568"/>
      <c r="D277" s="692"/>
      <c r="E277" s="694"/>
      <c r="F277" s="696"/>
      <c r="G277" s="699"/>
      <c r="H277" s="686"/>
      <c r="I277" s="702"/>
      <c r="J277" s="705"/>
      <c r="K277" s="708"/>
      <c r="L277" s="686"/>
      <c r="M277" s="699"/>
      <c r="N277" s="696"/>
      <c r="O277" s="712"/>
      <c r="P277" s="715"/>
      <c r="Q277" s="718"/>
      <c r="R277" s="721"/>
      <c r="S277" s="724"/>
      <c r="T277" s="686"/>
      <c r="U277" s="688"/>
      <c r="V277" s="688"/>
      <c r="W277" s="690"/>
    </row>
    <row r="278" spans="1:23" ht="18" x14ac:dyDescent="0.35">
      <c r="A278" s="1"/>
      <c r="B278" s="270"/>
      <c r="C278" s="568"/>
      <c r="D278" s="692"/>
      <c r="E278" s="694"/>
      <c r="F278" s="696"/>
      <c r="G278" s="699"/>
      <c r="H278" s="686"/>
      <c r="I278" s="702"/>
      <c r="J278" s="705"/>
      <c r="K278" s="708"/>
      <c r="L278" s="686"/>
      <c r="M278" s="699"/>
      <c r="N278" s="696"/>
      <c r="O278" s="712"/>
      <c r="P278" s="715"/>
      <c r="Q278" s="718"/>
      <c r="R278" s="721"/>
      <c r="S278" s="724"/>
      <c r="T278" s="686"/>
      <c r="U278" s="688"/>
      <c r="V278" s="688"/>
      <c r="W278" s="690"/>
    </row>
    <row r="279" spans="1:23" ht="18" x14ac:dyDescent="0.35">
      <c r="A279" s="1"/>
      <c r="B279" s="270"/>
      <c r="C279" s="568"/>
      <c r="D279" s="692"/>
      <c r="E279" s="694"/>
      <c r="F279" s="696"/>
      <c r="G279" s="699"/>
      <c r="H279" s="686"/>
      <c r="I279" s="702"/>
      <c r="J279" s="705"/>
      <c r="K279" s="708"/>
      <c r="L279" s="686"/>
      <c r="M279" s="699"/>
      <c r="N279" s="696"/>
      <c r="O279" s="712"/>
      <c r="P279" s="715"/>
      <c r="Q279" s="718"/>
      <c r="R279" s="721"/>
      <c r="S279" s="724"/>
      <c r="T279" s="686"/>
      <c r="U279" s="688"/>
      <c r="V279" s="688"/>
      <c r="W279" s="690"/>
    </row>
    <row r="280" spans="1:23" ht="18.600000000000001" thickBot="1" x14ac:dyDescent="0.4">
      <c r="A280" s="77"/>
      <c r="B280" s="272"/>
      <c r="C280" s="569"/>
      <c r="D280" s="693"/>
      <c r="E280" s="695"/>
      <c r="F280" s="697"/>
      <c r="G280" s="700"/>
      <c r="H280" s="687"/>
      <c r="I280" s="703"/>
      <c r="J280" s="706"/>
      <c r="K280" s="709"/>
      <c r="L280" s="687"/>
      <c r="M280" s="700"/>
      <c r="N280" s="697"/>
      <c r="O280" s="713"/>
      <c r="P280" s="716"/>
      <c r="Q280" s="719"/>
      <c r="R280" s="722"/>
      <c r="S280" s="725"/>
      <c r="T280" s="687"/>
      <c r="U280" s="689"/>
      <c r="V280" s="689"/>
      <c r="W280" s="691"/>
    </row>
    <row r="281" spans="1:23" ht="18" x14ac:dyDescent="0.35">
      <c r="A281" s="54"/>
      <c r="B281" s="268"/>
      <c r="C281" s="568" t="s">
        <v>183</v>
      </c>
      <c r="D281" s="692">
        <v>8</v>
      </c>
      <c r="E281" s="694">
        <v>60</v>
      </c>
      <c r="F281" s="696"/>
      <c r="G281" s="698"/>
      <c r="H281" s="685"/>
      <c r="I281" s="701"/>
      <c r="J281" s="704"/>
      <c r="K281" s="707"/>
      <c r="L281" s="685"/>
      <c r="M281" s="698"/>
      <c r="N281" s="710"/>
      <c r="O281" s="711"/>
      <c r="P281" s="714"/>
      <c r="Q281" s="717"/>
      <c r="R281" s="720"/>
      <c r="S281" s="723"/>
      <c r="T281" s="685"/>
      <c r="U281" s="688">
        <f>SUM(F281:T285)</f>
        <v>0</v>
      </c>
      <c r="V281" s="688">
        <f>U281*D281</f>
        <v>0</v>
      </c>
      <c r="W281" s="690">
        <f>U281*E281</f>
        <v>0</v>
      </c>
    </row>
    <row r="282" spans="1:23" ht="18" x14ac:dyDescent="0.35">
      <c r="A282" s="1"/>
      <c r="B282" s="270"/>
      <c r="C282" s="568"/>
      <c r="D282" s="692"/>
      <c r="E282" s="694"/>
      <c r="F282" s="696"/>
      <c r="G282" s="699"/>
      <c r="H282" s="686"/>
      <c r="I282" s="702"/>
      <c r="J282" s="705"/>
      <c r="K282" s="708"/>
      <c r="L282" s="686"/>
      <c r="M282" s="699"/>
      <c r="N282" s="696"/>
      <c r="O282" s="712"/>
      <c r="P282" s="715"/>
      <c r="Q282" s="718"/>
      <c r="R282" s="721"/>
      <c r="S282" s="724"/>
      <c r="T282" s="686"/>
      <c r="U282" s="688"/>
      <c r="V282" s="688"/>
      <c r="W282" s="690"/>
    </row>
    <row r="283" spans="1:23" ht="18" x14ac:dyDescent="0.35">
      <c r="A283" s="1"/>
      <c r="B283" s="270"/>
      <c r="C283" s="568"/>
      <c r="D283" s="692"/>
      <c r="E283" s="694"/>
      <c r="F283" s="696"/>
      <c r="G283" s="699"/>
      <c r="H283" s="686"/>
      <c r="I283" s="702"/>
      <c r="J283" s="705"/>
      <c r="K283" s="708"/>
      <c r="L283" s="686"/>
      <c r="M283" s="699"/>
      <c r="N283" s="696"/>
      <c r="O283" s="712"/>
      <c r="P283" s="715"/>
      <c r="Q283" s="718"/>
      <c r="R283" s="721"/>
      <c r="S283" s="724"/>
      <c r="T283" s="686"/>
      <c r="U283" s="688"/>
      <c r="V283" s="688"/>
      <c r="W283" s="690"/>
    </row>
    <row r="284" spans="1:23" ht="18" x14ac:dyDescent="0.35">
      <c r="A284" s="1"/>
      <c r="B284" s="270"/>
      <c r="C284" s="568"/>
      <c r="D284" s="692"/>
      <c r="E284" s="694"/>
      <c r="F284" s="696"/>
      <c r="G284" s="699"/>
      <c r="H284" s="686"/>
      <c r="I284" s="702"/>
      <c r="J284" s="705"/>
      <c r="K284" s="708"/>
      <c r="L284" s="686"/>
      <c r="M284" s="699"/>
      <c r="N284" s="696"/>
      <c r="O284" s="712"/>
      <c r="P284" s="715"/>
      <c r="Q284" s="718"/>
      <c r="R284" s="721"/>
      <c r="S284" s="724"/>
      <c r="T284" s="686"/>
      <c r="U284" s="688"/>
      <c r="V284" s="688"/>
      <c r="W284" s="690"/>
    </row>
    <row r="285" spans="1:23" ht="18.600000000000001" thickBot="1" x14ac:dyDescent="0.4">
      <c r="A285" s="77"/>
      <c r="B285" s="272"/>
      <c r="C285" s="569"/>
      <c r="D285" s="693"/>
      <c r="E285" s="695"/>
      <c r="F285" s="697"/>
      <c r="G285" s="700"/>
      <c r="H285" s="687"/>
      <c r="I285" s="703"/>
      <c r="J285" s="706"/>
      <c r="K285" s="709"/>
      <c r="L285" s="687"/>
      <c r="M285" s="700"/>
      <c r="N285" s="697"/>
      <c r="O285" s="713"/>
      <c r="P285" s="716"/>
      <c r="Q285" s="719"/>
      <c r="R285" s="722"/>
      <c r="S285" s="725"/>
      <c r="T285" s="687"/>
      <c r="U285" s="689"/>
      <c r="V285" s="689"/>
      <c r="W285" s="691"/>
    </row>
    <row r="286" spans="1:23" ht="18" x14ac:dyDescent="0.35">
      <c r="A286" s="54"/>
      <c r="B286" s="268"/>
      <c r="C286" s="568" t="s">
        <v>184</v>
      </c>
      <c r="D286" s="692">
        <v>5</v>
      </c>
      <c r="E286" s="694">
        <v>60</v>
      </c>
      <c r="F286" s="696"/>
      <c r="G286" s="698"/>
      <c r="H286" s="685"/>
      <c r="I286" s="701"/>
      <c r="J286" s="704"/>
      <c r="K286" s="707"/>
      <c r="L286" s="685"/>
      <c r="M286" s="698"/>
      <c r="N286" s="710"/>
      <c r="O286" s="711"/>
      <c r="P286" s="714"/>
      <c r="Q286" s="717"/>
      <c r="R286" s="720"/>
      <c r="S286" s="723"/>
      <c r="T286" s="685"/>
      <c r="U286" s="688">
        <f>SUM(F286:T290)</f>
        <v>0</v>
      </c>
      <c r="V286" s="688">
        <f>U286*D286</f>
        <v>0</v>
      </c>
      <c r="W286" s="690">
        <f>U286*E286</f>
        <v>0</v>
      </c>
    </row>
    <row r="287" spans="1:23" ht="18" x14ac:dyDescent="0.35">
      <c r="A287" s="1"/>
      <c r="B287" s="270"/>
      <c r="C287" s="568"/>
      <c r="D287" s="692"/>
      <c r="E287" s="694"/>
      <c r="F287" s="696"/>
      <c r="G287" s="699"/>
      <c r="H287" s="686"/>
      <c r="I287" s="702"/>
      <c r="J287" s="705"/>
      <c r="K287" s="708"/>
      <c r="L287" s="686"/>
      <c r="M287" s="699"/>
      <c r="N287" s="696"/>
      <c r="O287" s="712"/>
      <c r="P287" s="715"/>
      <c r="Q287" s="718"/>
      <c r="R287" s="721"/>
      <c r="S287" s="724"/>
      <c r="T287" s="686"/>
      <c r="U287" s="688"/>
      <c r="V287" s="688"/>
      <c r="W287" s="690"/>
    </row>
    <row r="288" spans="1:23" ht="18" x14ac:dyDescent="0.35">
      <c r="A288" s="1"/>
      <c r="B288" s="270"/>
      <c r="C288" s="568"/>
      <c r="D288" s="692"/>
      <c r="E288" s="694"/>
      <c r="F288" s="696"/>
      <c r="G288" s="699"/>
      <c r="H288" s="686"/>
      <c r="I288" s="702"/>
      <c r="J288" s="705"/>
      <c r="K288" s="708"/>
      <c r="L288" s="686"/>
      <c r="M288" s="699"/>
      <c r="N288" s="696"/>
      <c r="O288" s="712"/>
      <c r="P288" s="715"/>
      <c r="Q288" s="718"/>
      <c r="R288" s="721"/>
      <c r="S288" s="724"/>
      <c r="T288" s="686"/>
      <c r="U288" s="688"/>
      <c r="V288" s="688"/>
      <c r="W288" s="690"/>
    </row>
    <row r="289" spans="1:23" ht="18" x14ac:dyDescent="0.35">
      <c r="A289" s="1"/>
      <c r="B289" s="270"/>
      <c r="C289" s="568"/>
      <c r="D289" s="692"/>
      <c r="E289" s="694"/>
      <c r="F289" s="696"/>
      <c r="G289" s="699"/>
      <c r="H289" s="686"/>
      <c r="I289" s="702"/>
      <c r="J289" s="705"/>
      <c r="K289" s="708"/>
      <c r="L289" s="686"/>
      <c r="M289" s="699"/>
      <c r="N289" s="696"/>
      <c r="O289" s="712"/>
      <c r="P289" s="715"/>
      <c r="Q289" s="718"/>
      <c r="R289" s="721"/>
      <c r="S289" s="724"/>
      <c r="T289" s="686"/>
      <c r="U289" s="688"/>
      <c r="V289" s="688"/>
      <c r="W289" s="690"/>
    </row>
    <row r="290" spans="1:23" ht="18.600000000000001" thickBot="1" x14ac:dyDescent="0.4">
      <c r="A290" s="77"/>
      <c r="B290" s="272"/>
      <c r="C290" s="569"/>
      <c r="D290" s="693"/>
      <c r="E290" s="695"/>
      <c r="F290" s="697"/>
      <c r="G290" s="700"/>
      <c r="H290" s="687"/>
      <c r="I290" s="703"/>
      <c r="J290" s="706"/>
      <c r="K290" s="709"/>
      <c r="L290" s="687"/>
      <c r="M290" s="700"/>
      <c r="N290" s="697"/>
      <c r="O290" s="713"/>
      <c r="P290" s="716"/>
      <c r="Q290" s="719"/>
      <c r="R290" s="722"/>
      <c r="S290" s="725"/>
      <c r="T290" s="687"/>
      <c r="U290" s="689"/>
      <c r="V290" s="689"/>
      <c r="W290" s="691"/>
    </row>
    <row r="291" spans="1:23" ht="18" x14ac:dyDescent="0.35">
      <c r="A291" s="54"/>
      <c r="B291" s="268"/>
      <c r="C291" s="568" t="s">
        <v>185</v>
      </c>
      <c r="D291" s="692">
        <v>5</v>
      </c>
      <c r="E291" s="694">
        <v>80</v>
      </c>
      <c r="F291" s="696"/>
      <c r="G291" s="698"/>
      <c r="H291" s="685"/>
      <c r="I291" s="701"/>
      <c r="J291" s="704"/>
      <c r="K291" s="707"/>
      <c r="L291" s="685"/>
      <c r="M291" s="698"/>
      <c r="N291" s="710"/>
      <c r="O291" s="711"/>
      <c r="P291" s="714"/>
      <c r="Q291" s="717"/>
      <c r="R291" s="720"/>
      <c r="S291" s="723"/>
      <c r="T291" s="685"/>
      <c r="U291" s="688">
        <f>SUM(F291:T295)</f>
        <v>0</v>
      </c>
      <c r="V291" s="688">
        <f>U291*D291</f>
        <v>0</v>
      </c>
      <c r="W291" s="690">
        <f>U291*E291</f>
        <v>0</v>
      </c>
    </row>
    <row r="292" spans="1:23" ht="18" x14ac:dyDescent="0.35">
      <c r="A292" s="1"/>
      <c r="B292" s="270"/>
      <c r="C292" s="568"/>
      <c r="D292" s="692"/>
      <c r="E292" s="694"/>
      <c r="F292" s="696"/>
      <c r="G292" s="699"/>
      <c r="H292" s="686"/>
      <c r="I292" s="702"/>
      <c r="J292" s="705"/>
      <c r="K292" s="708"/>
      <c r="L292" s="686"/>
      <c r="M292" s="699"/>
      <c r="N292" s="696"/>
      <c r="O292" s="712"/>
      <c r="P292" s="715"/>
      <c r="Q292" s="718"/>
      <c r="R292" s="721"/>
      <c r="S292" s="724"/>
      <c r="T292" s="686"/>
      <c r="U292" s="688"/>
      <c r="V292" s="688"/>
      <c r="W292" s="690"/>
    </row>
    <row r="293" spans="1:23" ht="18" x14ac:dyDescent="0.35">
      <c r="A293" s="1"/>
      <c r="B293" s="270"/>
      <c r="C293" s="568"/>
      <c r="D293" s="692"/>
      <c r="E293" s="694"/>
      <c r="F293" s="696"/>
      <c r="G293" s="699"/>
      <c r="H293" s="686"/>
      <c r="I293" s="702"/>
      <c r="J293" s="705"/>
      <c r="K293" s="708"/>
      <c r="L293" s="686"/>
      <c r="M293" s="699"/>
      <c r="N293" s="696"/>
      <c r="O293" s="712"/>
      <c r="P293" s="715"/>
      <c r="Q293" s="718"/>
      <c r="R293" s="721"/>
      <c r="S293" s="724"/>
      <c r="T293" s="686"/>
      <c r="U293" s="688"/>
      <c r="V293" s="688"/>
      <c r="W293" s="690"/>
    </row>
    <row r="294" spans="1:23" ht="18" x14ac:dyDescent="0.35">
      <c r="A294" s="1"/>
      <c r="B294" s="270"/>
      <c r="C294" s="568"/>
      <c r="D294" s="692"/>
      <c r="E294" s="694"/>
      <c r="F294" s="696"/>
      <c r="G294" s="699"/>
      <c r="H294" s="686"/>
      <c r="I294" s="702"/>
      <c r="J294" s="705"/>
      <c r="K294" s="708"/>
      <c r="L294" s="686"/>
      <c r="M294" s="699"/>
      <c r="N294" s="696"/>
      <c r="O294" s="712"/>
      <c r="P294" s="715"/>
      <c r="Q294" s="718"/>
      <c r="R294" s="721"/>
      <c r="S294" s="724"/>
      <c r="T294" s="686"/>
      <c r="U294" s="688"/>
      <c r="V294" s="688"/>
      <c r="W294" s="690"/>
    </row>
    <row r="295" spans="1:23" ht="18.600000000000001" thickBot="1" x14ac:dyDescent="0.4">
      <c r="A295" s="77"/>
      <c r="B295" s="272"/>
      <c r="C295" s="569"/>
      <c r="D295" s="693"/>
      <c r="E295" s="695"/>
      <c r="F295" s="697"/>
      <c r="G295" s="700"/>
      <c r="H295" s="687"/>
      <c r="I295" s="703"/>
      <c r="J295" s="706"/>
      <c r="K295" s="709"/>
      <c r="L295" s="687"/>
      <c r="M295" s="700"/>
      <c r="N295" s="697"/>
      <c r="O295" s="713"/>
      <c r="P295" s="716"/>
      <c r="Q295" s="719"/>
      <c r="R295" s="722"/>
      <c r="S295" s="725"/>
      <c r="T295" s="687"/>
      <c r="U295" s="689"/>
      <c r="V295" s="689"/>
      <c r="W295" s="691"/>
    </row>
    <row r="296" spans="1:23" ht="18" x14ac:dyDescent="0.35">
      <c r="A296" s="54"/>
      <c r="B296" s="268"/>
      <c r="C296" s="568" t="s">
        <v>186</v>
      </c>
      <c r="D296" s="692">
        <v>5</v>
      </c>
      <c r="E296" s="694">
        <v>90</v>
      </c>
      <c r="F296" s="696"/>
      <c r="G296" s="698"/>
      <c r="H296" s="685"/>
      <c r="I296" s="701"/>
      <c r="J296" s="704"/>
      <c r="K296" s="707"/>
      <c r="L296" s="685"/>
      <c r="M296" s="698"/>
      <c r="N296" s="710"/>
      <c r="O296" s="711"/>
      <c r="P296" s="714"/>
      <c r="Q296" s="717"/>
      <c r="R296" s="720"/>
      <c r="S296" s="723"/>
      <c r="T296" s="685"/>
      <c r="U296" s="688">
        <f>SUM(F296:T300)</f>
        <v>0</v>
      </c>
      <c r="V296" s="688">
        <f>U296*D296</f>
        <v>0</v>
      </c>
      <c r="W296" s="690">
        <f>U296*E296</f>
        <v>0</v>
      </c>
    </row>
    <row r="297" spans="1:23" ht="18" x14ac:dyDescent="0.35">
      <c r="A297" s="1"/>
      <c r="B297" s="270"/>
      <c r="C297" s="568"/>
      <c r="D297" s="692"/>
      <c r="E297" s="694"/>
      <c r="F297" s="696"/>
      <c r="G297" s="699"/>
      <c r="H297" s="686"/>
      <c r="I297" s="702"/>
      <c r="J297" s="705"/>
      <c r="K297" s="708"/>
      <c r="L297" s="686"/>
      <c r="M297" s="699"/>
      <c r="N297" s="696"/>
      <c r="O297" s="712"/>
      <c r="P297" s="715"/>
      <c r="Q297" s="718"/>
      <c r="R297" s="721"/>
      <c r="S297" s="724"/>
      <c r="T297" s="686"/>
      <c r="U297" s="688"/>
      <c r="V297" s="688"/>
      <c r="W297" s="690"/>
    </row>
    <row r="298" spans="1:23" ht="18" x14ac:dyDescent="0.35">
      <c r="A298" s="1"/>
      <c r="B298" s="270"/>
      <c r="C298" s="568"/>
      <c r="D298" s="692"/>
      <c r="E298" s="694"/>
      <c r="F298" s="696"/>
      <c r="G298" s="699"/>
      <c r="H298" s="686"/>
      <c r="I298" s="702"/>
      <c r="J298" s="705"/>
      <c r="K298" s="708"/>
      <c r="L298" s="686"/>
      <c r="M298" s="699"/>
      <c r="N298" s="696"/>
      <c r="O298" s="712"/>
      <c r="P298" s="715"/>
      <c r="Q298" s="718"/>
      <c r="R298" s="721"/>
      <c r="S298" s="724"/>
      <c r="T298" s="686"/>
      <c r="U298" s="688"/>
      <c r="V298" s="688"/>
      <c r="W298" s="690"/>
    </row>
    <row r="299" spans="1:23" ht="18" x14ac:dyDescent="0.35">
      <c r="A299" s="1"/>
      <c r="B299" s="270"/>
      <c r="C299" s="568"/>
      <c r="D299" s="692"/>
      <c r="E299" s="694"/>
      <c r="F299" s="696"/>
      <c r="G299" s="699"/>
      <c r="H299" s="686"/>
      <c r="I299" s="702"/>
      <c r="J299" s="705"/>
      <c r="K299" s="708"/>
      <c r="L299" s="686"/>
      <c r="M299" s="699"/>
      <c r="N299" s="696"/>
      <c r="O299" s="712"/>
      <c r="P299" s="715"/>
      <c r="Q299" s="718"/>
      <c r="R299" s="721"/>
      <c r="S299" s="724"/>
      <c r="T299" s="686"/>
      <c r="U299" s="688"/>
      <c r="V299" s="688"/>
      <c r="W299" s="690"/>
    </row>
    <row r="300" spans="1:23" ht="18.600000000000001" thickBot="1" x14ac:dyDescent="0.4">
      <c r="A300" s="77"/>
      <c r="B300" s="272"/>
      <c r="C300" s="569"/>
      <c r="D300" s="693"/>
      <c r="E300" s="695"/>
      <c r="F300" s="697"/>
      <c r="G300" s="700"/>
      <c r="H300" s="687"/>
      <c r="I300" s="703"/>
      <c r="J300" s="706"/>
      <c r="K300" s="709"/>
      <c r="L300" s="687"/>
      <c r="M300" s="700"/>
      <c r="N300" s="697"/>
      <c r="O300" s="713"/>
      <c r="P300" s="716"/>
      <c r="Q300" s="719"/>
      <c r="R300" s="722"/>
      <c r="S300" s="725"/>
      <c r="T300" s="687"/>
      <c r="U300" s="689"/>
      <c r="V300" s="689"/>
      <c r="W300" s="691"/>
    </row>
    <row r="301" spans="1:23" ht="24" thickBot="1" x14ac:dyDescent="0.35">
      <c r="A301" s="726" t="s">
        <v>212</v>
      </c>
      <c r="B301" s="727"/>
      <c r="C301" s="728"/>
      <c r="D301" s="354"/>
      <c r="E301" s="355"/>
      <c r="F301" s="356"/>
      <c r="G301" s="356"/>
      <c r="H301" s="356"/>
      <c r="I301" s="356"/>
      <c r="J301" s="356"/>
      <c r="K301" s="356"/>
      <c r="L301" s="356"/>
      <c r="M301" s="356"/>
      <c r="N301" s="356"/>
      <c r="O301" s="356"/>
      <c r="P301" s="356"/>
      <c r="Q301" s="356"/>
      <c r="R301" s="356"/>
      <c r="S301" s="356"/>
      <c r="T301" s="356"/>
      <c r="U301" s="357"/>
      <c r="V301" s="357"/>
      <c r="W301" s="358"/>
    </row>
    <row r="302" spans="1:23" ht="18.75" customHeight="1" x14ac:dyDescent="0.35">
      <c r="A302" s="54"/>
      <c r="B302" s="268"/>
      <c r="C302" s="359"/>
      <c r="D302" s="692">
        <v>5</v>
      </c>
      <c r="E302" s="694">
        <v>110</v>
      </c>
      <c r="F302" s="696"/>
      <c r="G302" s="699"/>
      <c r="H302" s="686"/>
      <c r="I302" s="702"/>
      <c r="J302" s="705"/>
      <c r="K302" s="708"/>
      <c r="L302" s="686"/>
      <c r="M302" s="699"/>
      <c r="N302" s="696"/>
      <c r="O302" s="712"/>
      <c r="P302" s="715"/>
      <c r="Q302" s="718"/>
      <c r="R302" s="721"/>
      <c r="S302" s="724"/>
      <c r="T302" s="686"/>
      <c r="U302" s="688">
        <f>SUM(F302:T306)</f>
        <v>0</v>
      </c>
      <c r="V302" s="688">
        <f>U302*D302</f>
        <v>0</v>
      </c>
      <c r="W302" s="690">
        <f>U302*E302</f>
        <v>0</v>
      </c>
    </row>
    <row r="303" spans="1:23" ht="18" x14ac:dyDescent="0.35">
      <c r="A303" s="1"/>
      <c r="B303" s="270"/>
      <c r="C303" s="404" t="s">
        <v>213</v>
      </c>
      <c r="D303" s="692"/>
      <c r="E303" s="694"/>
      <c r="F303" s="696"/>
      <c r="G303" s="699"/>
      <c r="H303" s="686"/>
      <c r="I303" s="702"/>
      <c r="J303" s="705"/>
      <c r="K303" s="708"/>
      <c r="L303" s="686"/>
      <c r="M303" s="699"/>
      <c r="N303" s="696"/>
      <c r="O303" s="712"/>
      <c r="P303" s="715"/>
      <c r="Q303" s="718"/>
      <c r="R303" s="721"/>
      <c r="S303" s="724"/>
      <c r="T303" s="686"/>
      <c r="U303" s="688"/>
      <c r="V303" s="688"/>
      <c r="W303" s="690"/>
    </row>
    <row r="304" spans="1:23" ht="18" x14ac:dyDescent="0.35">
      <c r="A304" s="1"/>
      <c r="B304" s="270"/>
      <c r="C304" s="401" t="s">
        <v>220</v>
      </c>
      <c r="D304" s="692"/>
      <c r="E304" s="694"/>
      <c r="F304" s="696"/>
      <c r="G304" s="699"/>
      <c r="H304" s="686"/>
      <c r="I304" s="702"/>
      <c r="J304" s="705"/>
      <c r="K304" s="708"/>
      <c r="L304" s="686"/>
      <c r="M304" s="699"/>
      <c r="N304" s="696"/>
      <c r="O304" s="712"/>
      <c r="P304" s="715"/>
      <c r="Q304" s="718"/>
      <c r="R304" s="721"/>
      <c r="S304" s="724"/>
      <c r="T304" s="686"/>
      <c r="U304" s="688"/>
      <c r="V304" s="688"/>
      <c r="W304" s="690"/>
    </row>
    <row r="305" spans="1:23" ht="18" x14ac:dyDescent="0.35">
      <c r="A305" s="1"/>
      <c r="B305" s="270"/>
      <c r="C305" s="400"/>
      <c r="D305" s="692"/>
      <c r="E305" s="694"/>
      <c r="F305" s="696"/>
      <c r="G305" s="699"/>
      <c r="H305" s="686"/>
      <c r="I305" s="702"/>
      <c r="J305" s="705"/>
      <c r="K305" s="708"/>
      <c r="L305" s="686"/>
      <c r="M305" s="699"/>
      <c r="N305" s="696"/>
      <c r="O305" s="712"/>
      <c r="P305" s="715"/>
      <c r="Q305" s="718"/>
      <c r="R305" s="721"/>
      <c r="S305" s="724"/>
      <c r="T305" s="686"/>
      <c r="U305" s="688"/>
      <c r="V305" s="688"/>
      <c r="W305" s="690"/>
    </row>
    <row r="306" spans="1:23" ht="18.600000000000001" thickBot="1" x14ac:dyDescent="0.4">
      <c r="A306" s="77"/>
      <c r="B306" s="272"/>
      <c r="C306" s="360"/>
      <c r="D306" s="693"/>
      <c r="E306" s="695"/>
      <c r="F306" s="697"/>
      <c r="G306" s="700"/>
      <c r="H306" s="687"/>
      <c r="I306" s="703"/>
      <c r="J306" s="706"/>
      <c r="K306" s="709"/>
      <c r="L306" s="687"/>
      <c r="M306" s="700"/>
      <c r="N306" s="697"/>
      <c r="O306" s="713"/>
      <c r="P306" s="716"/>
      <c r="Q306" s="719"/>
      <c r="R306" s="722"/>
      <c r="S306" s="725"/>
      <c r="T306" s="687"/>
      <c r="U306" s="689"/>
      <c r="V306" s="689"/>
      <c r="W306" s="691"/>
    </row>
    <row r="307" spans="1:23" ht="18.75" customHeight="1" x14ac:dyDescent="0.35">
      <c r="A307" s="54"/>
      <c r="B307" s="268"/>
      <c r="C307" s="359"/>
      <c r="D307" s="692">
        <v>12</v>
      </c>
      <c r="E307" s="694">
        <v>60</v>
      </c>
      <c r="F307" s="696"/>
      <c r="G307" s="698"/>
      <c r="H307" s="685"/>
      <c r="I307" s="701"/>
      <c r="J307" s="704"/>
      <c r="K307" s="707"/>
      <c r="L307" s="685"/>
      <c r="M307" s="698"/>
      <c r="N307" s="710"/>
      <c r="O307" s="711"/>
      <c r="P307" s="714"/>
      <c r="Q307" s="717"/>
      <c r="R307" s="720"/>
      <c r="S307" s="723"/>
      <c r="T307" s="685"/>
      <c r="U307" s="688">
        <f>SUM(F307:T311)</f>
        <v>0</v>
      </c>
      <c r="V307" s="688">
        <f>U307*D307</f>
        <v>0</v>
      </c>
      <c r="W307" s="690">
        <f>U307*E307</f>
        <v>0</v>
      </c>
    </row>
    <row r="308" spans="1:23" ht="18" x14ac:dyDescent="0.35">
      <c r="A308" s="1"/>
      <c r="B308" s="270"/>
      <c r="C308" s="403" t="s">
        <v>214</v>
      </c>
      <c r="D308" s="692"/>
      <c r="E308" s="694"/>
      <c r="F308" s="696"/>
      <c r="G308" s="699"/>
      <c r="H308" s="686"/>
      <c r="I308" s="702"/>
      <c r="J308" s="705"/>
      <c r="K308" s="708"/>
      <c r="L308" s="686"/>
      <c r="M308" s="699"/>
      <c r="N308" s="696"/>
      <c r="O308" s="712"/>
      <c r="P308" s="715"/>
      <c r="Q308" s="718"/>
      <c r="R308" s="721"/>
      <c r="S308" s="724"/>
      <c r="T308" s="686"/>
      <c r="U308" s="688"/>
      <c r="V308" s="688"/>
      <c r="W308" s="690"/>
    </row>
    <row r="309" spans="1:23" ht="18" x14ac:dyDescent="0.35">
      <c r="A309" s="1"/>
      <c r="B309" s="270"/>
      <c r="C309" s="401" t="s">
        <v>221</v>
      </c>
      <c r="D309" s="692"/>
      <c r="E309" s="694"/>
      <c r="F309" s="696"/>
      <c r="G309" s="699"/>
      <c r="H309" s="686"/>
      <c r="I309" s="702"/>
      <c r="J309" s="705"/>
      <c r="K309" s="708"/>
      <c r="L309" s="686"/>
      <c r="M309" s="699"/>
      <c r="N309" s="696"/>
      <c r="O309" s="712"/>
      <c r="P309" s="715"/>
      <c r="Q309" s="718"/>
      <c r="R309" s="721"/>
      <c r="S309" s="724"/>
      <c r="T309" s="686"/>
      <c r="U309" s="688"/>
      <c r="V309" s="688"/>
      <c r="W309" s="690"/>
    </row>
    <row r="310" spans="1:23" ht="18" x14ac:dyDescent="0.35">
      <c r="A310" s="1"/>
      <c r="B310" s="270"/>
      <c r="C310" s="400"/>
      <c r="D310" s="692"/>
      <c r="E310" s="694"/>
      <c r="F310" s="696"/>
      <c r="G310" s="699"/>
      <c r="H310" s="686"/>
      <c r="I310" s="702"/>
      <c r="J310" s="705"/>
      <c r="K310" s="708"/>
      <c r="L310" s="686"/>
      <c r="M310" s="699"/>
      <c r="N310" s="696"/>
      <c r="O310" s="712"/>
      <c r="P310" s="715"/>
      <c r="Q310" s="718"/>
      <c r="R310" s="721"/>
      <c r="S310" s="724"/>
      <c r="T310" s="686"/>
      <c r="U310" s="688"/>
      <c r="V310" s="688"/>
      <c r="W310" s="690"/>
    </row>
    <row r="311" spans="1:23" ht="18.600000000000001" thickBot="1" x14ac:dyDescent="0.4">
      <c r="A311" s="77"/>
      <c r="B311" s="272"/>
      <c r="C311" s="360"/>
      <c r="D311" s="693"/>
      <c r="E311" s="695"/>
      <c r="F311" s="697"/>
      <c r="G311" s="700"/>
      <c r="H311" s="687"/>
      <c r="I311" s="703"/>
      <c r="J311" s="706"/>
      <c r="K311" s="709"/>
      <c r="L311" s="687"/>
      <c r="M311" s="700"/>
      <c r="N311" s="697"/>
      <c r="O311" s="713"/>
      <c r="P311" s="716"/>
      <c r="Q311" s="719"/>
      <c r="R311" s="722"/>
      <c r="S311" s="725"/>
      <c r="T311" s="687"/>
      <c r="U311" s="689"/>
      <c r="V311" s="689"/>
      <c r="W311" s="691"/>
    </row>
    <row r="312" spans="1:23" ht="18.75" customHeight="1" x14ac:dyDescent="0.35">
      <c r="A312" s="54"/>
      <c r="B312" s="268"/>
      <c r="C312" s="359"/>
      <c r="D312" s="692">
        <v>15</v>
      </c>
      <c r="E312" s="694">
        <v>60</v>
      </c>
      <c r="F312" s="696"/>
      <c r="G312" s="698"/>
      <c r="H312" s="685"/>
      <c r="I312" s="701"/>
      <c r="J312" s="704"/>
      <c r="K312" s="707"/>
      <c r="L312" s="685"/>
      <c r="M312" s="698"/>
      <c r="N312" s="710"/>
      <c r="O312" s="711"/>
      <c r="P312" s="714"/>
      <c r="Q312" s="717"/>
      <c r="R312" s="720"/>
      <c r="S312" s="723"/>
      <c r="T312" s="685"/>
      <c r="U312" s="688">
        <f>SUM(F312:T316)</f>
        <v>0</v>
      </c>
      <c r="V312" s="688">
        <f>U312*D312</f>
        <v>0</v>
      </c>
      <c r="W312" s="690">
        <f>U312*E312</f>
        <v>0</v>
      </c>
    </row>
    <row r="313" spans="1:23" ht="18" x14ac:dyDescent="0.35">
      <c r="A313" s="1"/>
      <c r="B313" s="270"/>
      <c r="C313" s="403" t="s">
        <v>215</v>
      </c>
      <c r="D313" s="692"/>
      <c r="E313" s="694"/>
      <c r="F313" s="696"/>
      <c r="G313" s="699"/>
      <c r="H313" s="686"/>
      <c r="I313" s="702"/>
      <c r="J313" s="705"/>
      <c r="K313" s="708"/>
      <c r="L313" s="686"/>
      <c r="M313" s="699"/>
      <c r="N313" s="696"/>
      <c r="O313" s="712"/>
      <c r="P313" s="715"/>
      <c r="Q313" s="718"/>
      <c r="R313" s="721"/>
      <c r="S313" s="724"/>
      <c r="T313" s="686"/>
      <c r="U313" s="688"/>
      <c r="V313" s="688"/>
      <c r="W313" s="690"/>
    </row>
    <row r="314" spans="1:23" ht="18" x14ac:dyDescent="0.35">
      <c r="A314" s="1"/>
      <c r="B314" s="270"/>
      <c r="C314" s="401" t="s">
        <v>222</v>
      </c>
      <c r="D314" s="692"/>
      <c r="E314" s="694"/>
      <c r="F314" s="696"/>
      <c r="G314" s="699"/>
      <c r="H314" s="686"/>
      <c r="I314" s="702"/>
      <c r="J314" s="705"/>
      <c r="K314" s="708"/>
      <c r="L314" s="686"/>
      <c r="M314" s="699"/>
      <c r="N314" s="696"/>
      <c r="O314" s="712"/>
      <c r="P314" s="715"/>
      <c r="Q314" s="718"/>
      <c r="R314" s="721"/>
      <c r="S314" s="724"/>
      <c r="T314" s="686"/>
      <c r="U314" s="688"/>
      <c r="V314" s="688"/>
      <c r="W314" s="690"/>
    </row>
    <row r="315" spans="1:23" ht="18" x14ac:dyDescent="0.35">
      <c r="A315" s="1"/>
      <c r="B315" s="270"/>
      <c r="C315" s="400"/>
      <c r="D315" s="692"/>
      <c r="E315" s="694"/>
      <c r="F315" s="696"/>
      <c r="G315" s="699"/>
      <c r="H315" s="686"/>
      <c r="I315" s="702"/>
      <c r="J315" s="705"/>
      <c r="K315" s="708"/>
      <c r="L315" s="686"/>
      <c r="M315" s="699"/>
      <c r="N315" s="696"/>
      <c r="O315" s="712"/>
      <c r="P315" s="715"/>
      <c r="Q315" s="718"/>
      <c r="R315" s="721"/>
      <c r="S315" s="724"/>
      <c r="T315" s="686"/>
      <c r="U315" s="688"/>
      <c r="V315" s="688"/>
      <c r="W315" s="690"/>
    </row>
    <row r="316" spans="1:23" ht="18.600000000000001" thickBot="1" x14ac:dyDescent="0.4">
      <c r="A316" s="77"/>
      <c r="B316" s="272"/>
      <c r="C316" s="360"/>
      <c r="D316" s="693"/>
      <c r="E316" s="695"/>
      <c r="F316" s="697"/>
      <c r="G316" s="700"/>
      <c r="H316" s="687"/>
      <c r="I316" s="703"/>
      <c r="J316" s="706"/>
      <c r="K316" s="709"/>
      <c r="L316" s="687"/>
      <c r="M316" s="700"/>
      <c r="N316" s="697"/>
      <c r="O316" s="713"/>
      <c r="P316" s="716"/>
      <c r="Q316" s="719"/>
      <c r="R316" s="722"/>
      <c r="S316" s="725"/>
      <c r="T316" s="687"/>
      <c r="U316" s="689"/>
      <c r="V316" s="689"/>
      <c r="W316" s="691"/>
    </row>
    <row r="317" spans="1:23" ht="18" x14ac:dyDescent="0.35">
      <c r="A317" s="54"/>
      <c r="B317" s="268"/>
      <c r="C317" s="359"/>
      <c r="D317" s="692">
        <v>10</v>
      </c>
      <c r="E317" s="694">
        <v>60</v>
      </c>
      <c r="F317" s="696"/>
      <c r="G317" s="698"/>
      <c r="H317" s="685"/>
      <c r="I317" s="701"/>
      <c r="J317" s="704"/>
      <c r="K317" s="707"/>
      <c r="L317" s="685"/>
      <c r="M317" s="698"/>
      <c r="N317" s="710"/>
      <c r="O317" s="711"/>
      <c r="P317" s="714"/>
      <c r="Q317" s="717"/>
      <c r="R317" s="720"/>
      <c r="S317" s="723"/>
      <c r="T317" s="685"/>
      <c r="U317" s="688">
        <f>SUM(F317:T321)</f>
        <v>0</v>
      </c>
      <c r="V317" s="688">
        <f>U317*D317</f>
        <v>0</v>
      </c>
      <c r="W317" s="690">
        <f>U317*E317</f>
        <v>0</v>
      </c>
    </row>
    <row r="318" spans="1:23" ht="18" x14ac:dyDescent="0.35">
      <c r="A318" s="1"/>
      <c r="B318" s="270"/>
      <c r="C318" s="403" t="s">
        <v>216</v>
      </c>
      <c r="D318" s="692"/>
      <c r="E318" s="694"/>
      <c r="F318" s="696"/>
      <c r="G318" s="699"/>
      <c r="H318" s="686"/>
      <c r="I318" s="702"/>
      <c r="J318" s="705"/>
      <c r="K318" s="708"/>
      <c r="L318" s="686"/>
      <c r="M318" s="699"/>
      <c r="N318" s="696"/>
      <c r="O318" s="712"/>
      <c r="P318" s="715"/>
      <c r="Q318" s="718"/>
      <c r="R318" s="721"/>
      <c r="S318" s="724"/>
      <c r="T318" s="686"/>
      <c r="U318" s="688"/>
      <c r="V318" s="688"/>
      <c r="W318" s="690"/>
    </row>
    <row r="319" spans="1:23" ht="18" x14ac:dyDescent="0.35">
      <c r="A319" s="1"/>
      <c r="B319" s="270"/>
      <c r="C319" s="401" t="s">
        <v>223</v>
      </c>
      <c r="D319" s="692"/>
      <c r="E319" s="694"/>
      <c r="F319" s="696"/>
      <c r="G319" s="699"/>
      <c r="H319" s="686"/>
      <c r="I319" s="702"/>
      <c r="J319" s="705"/>
      <c r="K319" s="708"/>
      <c r="L319" s="686"/>
      <c r="M319" s="699"/>
      <c r="N319" s="696"/>
      <c r="O319" s="712"/>
      <c r="P319" s="715"/>
      <c r="Q319" s="718"/>
      <c r="R319" s="721"/>
      <c r="S319" s="724"/>
      <c r="T319" s="686"/>
      <c r="U319" s="688"/>
      <c r="V319" s="688"/>
      <c r="W319" s="690"/>
    </row>
    <row r="320" spans="1:23" ht="18" x14ac:dyDescent="0.35">
      <c r="A320" s="1"/>
      <c r="B320" s="270"/>
      <c r="C320" s="400"/>
      <c r="D320" s="692"/>
      <c r="E320" s="694"/>
      <c r="F320" s="696"/>
      <c r="G320" s="699"/>
      <c r="H320" s="686"/>
      <c r="I320" s="702"/>
      <c r="J320" s="705"/>
      <c r="K320" s="708"/>
      <c r="L320" s="686"/>
      <c r="M320" s="699"/>
      <c r="N320" s="696"/>
      <c r="O320" s="712"/>
      <c r="P320" s="715"/>
      <c r="Q320" s="718"/>
      <c r="R320" s="721"/>
      <c r="S320" s="724"/>
      <c r="T320" s="686"/>
      <c r="U320" s="688"/>
      <c r="V320" s="688"/>
      <c r="W320" s="690"/>
    </row>
    <row r="321" spans="1:23" ht="18.600000000000001" thickBot="1" x14ac:dyDescent="0.4">
      <c r="A321" s="77"/>
      <c r="B321" s="272"/>
      <c r="C321" s="360"/>
      <c r="D321" s="693"/>
      <c r="E321" s="695"/>
      <c r="F321" s="697"/>
      <c r="G321" s="700"/>
      <c r="H321" s="687"/>
      <c r="I321" s="703"/>
      <c r="J321" s="706"/>
      <c r="K321" s="709"/>
      <c r="L321" s="687"/>
      <c r="M321" s="700"/>
      <c r="N321" s="697"/>
      <c r="O321" s="713"/>
      <c r="P321" s="716"/>
      <c r="Q321" s="719"/>
      <c r="R321" s="722"/>
      <c r="S321" s="725"/>
      <c r="T321" s="687"/>
      <c r="U321" s="689"/>
      <c r="V321" s="689"/>
      <c r="W321" s="691"/>
    </row>
    <row r="322" spans="1:23" ht="18" x14ac:dyDescent="0.35">
      <c r="A322" s="54"/>
      <c r="B322" s="268"/>
      <c r="C322" s="359"/>
      <c r="D322" s="692">
        <v>4</v>
      </c>
      <c r="E322" s="694">
        <v>110</v>
      </c>
      <c r="F322" s="696"/>
      <c r="G322" s="698"/>
      <c r="H322" s="685"/>
      <c r="I322" s="701"/>
      <c r="J322" s="704"/>
      <c r="K322" s="707"/>
      <c r="L322" s="685"/>
      <c r="M322" s="698"/>
      <c r="N322" s="710"/>
      <c r="O322" s="711"/>
      <c r="P322" s="714"/>
      <c r="Q322" s="717"/>
      <c r="R322" s="720"/>
      <c r="S322" s="723"/>
      <c r="T322" s="685"/>
      <c r="U322" s="688">
        <f>SUM(F322:T326)</f>
        <v>0</v>
      </c>
      <c r="V322" s="688">
        <f>U322*D322</f>
        <v>0</v>
      </c>
      <c r="W322" s="690">
        <f>U322*E322</f>
        <v>0</v>
      </c>
    </row>
    <row r="323" spans="1:23" ht="18" x14ac:dyDescent="0.35">
      <c r="A323" s="1"/>
      <c r="B323" s="270"/>
      <c r="C323" s="403" t="s">
        <v>217</v>
      </c>
      <c r="D323" s="692"/>
      <c r="E323" s="694"/>
      <c r="F323" s="696"/>
      <c r="G323" s="699"/>
      <c r="H323" s="686"/>
      <c r="I323" s="702"/>
      <c r="J323" s="705"/>
      <c r="K323" s="708"/>
      <c r="L323" s="686"/>
      <c r="M323" s="699"/>
      <c r="N323" s="696"/>
      <c r="O323" s="712"/>
      <c r="P323" s="715"/>
      <c r="Q323" s="718"/>
      <c r="R323" s="721"/>
      <c r="S323" s="724"/>
      <c r="T323" s="686"/>
      <c r="U323" s="688"/>
      <c r="V323" s="688"/>
      <c r="W323" s="690"/>
    </row>
    <row r="324" spans="1:23" ht="18" x14ac:dyDescent="0.35">
      <c r="A324" s="1"/>
      <c r="B324" s="270"/>
      <c r="C324" s="401" t="s">
        <v>224</v>
      </c>
      <c r="D324" s="692"/>
      <c r="E324" s="694"/>
      <c r="F324" s="696"/>
      <c r="G324" s="699"/>
      <c r="H324" s="686"/>
      <c r="I324" s="702"/>
      <c r="J324" s="705"/>
      <c r="K324" s="708"/>
      <c r="L324" s="686"/>
      <c r="M324" s="699"/>
      <c r="N324" s="696"/>
      <c r="O324" s="712"/>
      <c r="P324" s="715"/>
      <c r="Q324" s="718"/>
      <c r="R324" s="721"/>
      <c r="S324" s="724"/>
      <c r="T324" s="686"/>
      <c r="U324" s="688"/>
      <c r="V324" s="688"/>
      <c r="W324" s="690"/>
    </row>
    <row r="325" spans="1:23" ht="18" x14ac:dyDescent="0.35">
      <c r="A325" s="1"/>
      <c r="B325" s="270"/>
      <c r="C325" s="400"/>
      <c r="D325" s="692"/>
      <c r="E325" s="694"/>
      <c r="F325" s="696"/>
      <c r="G325" s="699"/>
      <c r="H325" s="686"/>
      <c r="I325" s="702"/>
      <c r="J325" s="705"/>
      <c r="K325" s="708"/>
      <c r="L325" s="686"/>
      <c r="M325" s="699"/>
      <c r="N325" s="696"/>
      <c r="O325" s="712"/>
      <c r="P325" s="715"/>
      <c r="Q325" s="718"/>
      <c r="R325" s="721"/>
      <c r="S325" s="724"/>
      <c r="T325" s="686"/>
      <c r="U325" s="688"/>
      <c r="V325" s="688"/>
      <c r="W325" s="690"/>
    </row>
    <row r="326" spans="1:23" ht="18.600000000000001" thickBot="1" x14ac:dyDescent="0.4">
      <c r="A326" s="77"/>
      <c r="B326" s="272"/>
      <c r="C326" s="360"/>
      <c r="D326" s="693"/>
      <c r="E326" s="695"/>
      <c r="F326" s="697"/>
      <c r="G326" s="700"/>
      <c r="H326" s="687"/>
      <c r="I326" s="703"/>
      <c r="J326" s="706"/>
      <c r="K326" s="709"/>
      <c r="L326" s="687"/>
      <c r="M326" s="700"/>
      <c r="N326" s="697"/>
      <c r="O326" s="713"/>
      <c r="P326" s="716"/>
      <c r="Q326" s="719"/>
      <c r="R326" s="722"/>
      <c r="S326" s="725"/>
      <c r="T326" s="687"/>
      <c r="U326" s="689"/>
      <c r="V326" s="689"/>
      <c r="W326" s="691"/>
    </row>
    <row r="327" spans="1:23" ht="18" x14ac:dyDescent="0.35">
      <c r="A327" s="54"/>
      <c r="B327" s="268"/>
      <c r="C327" s="359"/>
      <c r="D327" s="692">
        <v>5</v>
      </c>
      <c r="E327" s="694">
        <v>140</v>
      </c>
      <c r="F327" s="696"/>
      <c r="G327" s="698"/>
      <c r="H327" s="685"/>
      <c r="I327" s="701"/>
      <c r="J327" s="704"/>
      <c r="K327" s="707"/>
      <c r="L327" s="685"/>
      <c r="M327" s="698"/>
      <c r="N327" s="710"/>
      <c r="O327" s="711"/>
      <c r="P327" s="714"/>
      <c r="Q327" s="717"/>
      <c r="R327" s="720"/>
      <c r="S327" s="723"/>
      <c r="T327" s="685"/>
      <c r="U327" s="688">
        <f>SUM(F327:T331)</f>
        <v>0</v>
      </c>
      <c r="V327" s="688">
        <f>U327*D327</f>
        <v>0</v>
      </c>
      <c r="W327" s="690">
        <f>U327*E327</f>
        <v>0</v>
      </c>
    </row>
    <row r="328" spans="1:23" ht="18" x14ac:dyDescent="0.35">
      <c r="A328" s="1"/>
      <c r="B328" s="270"/>
      <c r="C328" s="402" t="s">
        <v>218</v>
      </c>
      <c r="D328" s="692"/>
      <c r="E328" s="694"/>
      <c r="F328" s="696"/>
      <c r="G328" s="699"/>
      <c r="H328" s="686"/>
      <c r="I328" s="702"/>
      <c r="J328" s="705"/>
      <c r="K328" s="708"/>
      <c r="L328" s="686"/>
      <c r="M328" s="699"/>
      <c r="N328" s="696"/>
      <c r="O328" s="712"/>
      <c r="P328" s="715"/>
      <c r="Q328" s="718"/>
      <c r="R328" s="721"/>
      <c r="S328" s="724"/>
      <c r="T328" s="686"/>
      <c r="U328" s="688"/>
      <c r="V328" s="688"/>
      <c r="W328" s="690"/>
    </row>
    <row r="329" spans="1:23" ht="18" x14ac:dyDescent="0.35">
      <c r="A329" s="1"/>
      <c r="B329" s="270"/>
      <c r="C329" s="401" t="s">
        <v>225</v>
      </c>
      <c r="D329" s="692"/>
      <c r="E329" s="694"/>
      <c r="F329" s="696"/>
      <c r="G329" s="699"/>
      <c r="H329" s="686"/>
      <c r="I329" s="702"/>
      <c r="J329" s="705"/>
      <c r="K329" s="708"/>
      <c r="L329" s="686"/>
      <c r="M329" s="699"/>
      <c r="N329" s="696"/>
      <c r="O329" s="712"/>
      <c r="P329" s="715"/>
      <c r="Q329" s="718"/>
      <c r="R329" s="721"/>
      <c r="S329" s="724"/>
      <c r="T329" s="686"/>
      <c r="U329" s="688"/>
      <c r="V329" s="688"/>
      <c r="W329" s="690"/>
    </row>
    <row r="330" spans="1:23" ht="18" x14ac:dyDescent="0.35">
      <c r="A330" s="1"/>
      <c r="B330" s="270"/>
      <c r="C330" s="400"/>
      <c r="D330" s="692"/>
      <c r="E330" s="694"/>
      <c r="F330" s="696"/>
      <c r="G330" s="699"/>
      <c r="H330" s="686"/>
      <c r="I330" s="702"/>
      <c r="J330" s="705"/>
      <c r="K330" s="708"/>
      <c r="L330" s="686"/>
      <c r="M330" s="699"/>
      <c r="N330" s="696"/>
      <c r="O330" s="712"/>
      <c r="P330" s="715"/>
      <c r="Q330" s="718"/>
      <c r="R330" s="721"/>
      <c r="S330" s="724"/>
      <c r="T330" s="686"/>
      <c r="U330" s="688"/>
      <c r="V330" s="688"/>
      <c r="W330" s="690"/>
    </row>
    <row r="331" spans="1:23" ht="18.600000000000001" thickBot="1" x14ac:dyDescent="0.4">
      <c r="A331" s="77"/>
      <c r="B331" s="272"/>
      <c r="C331" s="360"/>
      <c r="D331" s="693"/>
      <c r="E331" s="695"/>
      <c r="F331" s="697"/>
      <c r="G331" s="700"/>
      <c r="H331" s="687"/>
      <c r="I331" s="703"/>
      <c r="J331" s="706"/>
      <c r="K331" s="709"/>
      <c r="L331" s="687"/>
      <c r="M331" s="700"/>
      <c r="N331" s="697"/>
      <c r="O331" s="713"/>
      <c r="P331" s="716"/>
      <c r="Q331" s="719"/>
      <c r="R331" s="722"/>
      <c r="S331" s="725"/>
      <c r="T331" s="687"/>
      <c r="U331" s="689"/>
      <c r="V331" s="689"/>
      <c r="W331" s="691"/>
    </row>
  </sheetData>
  <sheetProtection algorithmName="SHA-512" hashValue="PDAHn2feQyXTgf2et9jvckzKfmbHZ1id7BzPok38ZveqJ7hCv8X+KsQ5NMp9aYlTklYaei+WVsO997QsCRfBwQ==" saltValue="iCd1FTP1U8cgbilKfbjRVw==" spinCount="100000" sheet="1" objects="1" scenarios="1" selectLockedCells="1"/>
  <mergeCells count="1347">
    <mergeCell ref="T296:T300"/>
    <mergeCell ref="U296:U300"/>
    <mergeCell ref="V296:V300"/>
    <mergeCell ref="W296:W300"/>
    <mergeCell ref="A255:C255"/>
    <mergeCell ref="C296:C300"/>
    <mergeCell ref="D296:D300"/>
    <mergeCell ref="E296:E300"/>
    <mergeCell ref="F296:F300"/>
    <mergeCell ref="G296:G300"/>
    <mergeCell ref="H296:H300"/>
    <mergeCell ref="I296:I300"/>
    <mergeCell ref="J296:J300"/>
    <mergeCell ref="K296:K300"/>
    <mergeCell ref="L296:L300"/>
    <mergeCell ref="M296:M300"/>
    <mergeCell ref="N296:N300"/>
    <mergeCell ref="O296:O300"/>
    <mergeCell ref="P296:P300"/>
    <mergeCell ref="Q296:Q300"/>
    <mergeCell ref="R296:R300"/>
    <mergeCell ref="S296:S300"/>
    <mergeCell ref="T286:T290"/>
    <mergeCell ref="U286:U290"/>
    <mergeCell ref="V286:V290"/>
    <mergeCell ref="W286:W290"/>
    <mergeCell ref="C291:C295"/>
    <mergeCell ref="D291:D295"/>
    <mergeCell ref="E291:E295"/>
    <mergeCell ref="F291:F295"/>
    <mergeCell ref="G291:G295"/>
    <mergeCell ref="H291:H295"/>
    <mergeCell ref="I291:I295"/>
    <mergeCell ref="J291:J295"/>
    <mergeCell ref="K291:K295"/>
    <mergeCell ref="L291:L295"/>
    <mergeCell ref="M291:M295"/>
    <mergeCell ref="N291:N295"/>
    <mergeCell ref="O291:O295"/>
    <mergeCell ref="P291:P295"/>
    <mergeCell ref="Q291:Q295"/>
    <mergeCell ref="R291:R295"/>
    <mergeCell ref="S291:S295"/>
    <mergeCell ref="T291:T295"/>
    <mergeCell ref="U291:U295"/>
    <mergeCell ref="V291:V295"/>
    <mergeCell ref="W291:W295"/>
    <mergeCell ref="C286:C290"/>
    <mergeCell ref="D286:D290"/>
    <mergeCell ref="E286:E290"/>
    <mergeCell ref="F286:F290"/>
    <mergeCell ref="G286:G290"/>
    <mergeCell ref="H286:H290"/>
    <mergeCell ref="I286:I290"/>
    <mergeCell ref="J286:J290"/>
    <mergeCell ref="K286:K290"/>
    <mergeCell ref="L286:L290"/>
    <mergeCell ref="M286:M290"/>
    <mergeCell ref="N286:N290"/>
    <mergeCell ref="O286:O290"/>
    <mergeCell ref="P286:P290"/>
    <mergeCell ref="Q286:Q290"/>
    <mergeCell ref="R286:R290"/>
    <mergeCell ref="S286:S290"/>
    <mergeCell ref="T276:T280"/>
    <mergeCell ref="U276:U280"/>
    <mergeCell ref="V276:V280"/>
    <mergeCell ref="W276:W280"/>
    <mergeCell ref="C281:C285"/>
    <mergeCell ref="D281:D285"/>
    <mergeCell ref="E281:E285"/>
    <mergeCell ref="F281:F285"/>
    <mergeCell ref="G281:G285"/>
    <mergeCell ref="H281:H285"/>
    <mergeCell ref="I281:I285"/>
    <mergeCell ref="J281:J285"/>
    <mergeCell ref="K281:K285"/>
    <mergeCell ref="L281:L285"/>
    <mergeCell ref="M281:M285"/>
    <mergeCell ref="N281:N285"/>
    <mergeCell ref="O281:O285"/>
    <mergeCell ref="P281:P285"/>
    <mergeCell ref="Q281:Q285"/>
    <mergeCell ref="R281:R285"/>
    <mergeCell ref="S281:S285"/>
    <mergeCell ref="T281:T285"/>
    <mergeCell ref="U281:U285"/>
    <mergeCell ref="V281:V285"/>
    <mergeCell ref="W281:W285"/>
    <mergeCell ref="C276:C280"/>
    <mergeCell ref="D276:D280"/>
    <mergeCell ref="E276:E280"/>
    <mergeCell ref="F276:F280"/>
    <mergeCell ref="G276:G280"/>
    <mergeCell ref="H276:H280"/>
    <mergeCell ref="I276:I280"/>
    <mergeCell ref="J276:J280"/>
    <mergeCell ref="K276:K280"/>
    <mergeCell ref="L276:L280"/>
    <mergeCell ref="M276:M280"/>
    <mergeCell ref="N276:N280"/>
    <mergeCell ref="O276:O280"/>
    <mergeCell ref="P276:P280"/>
    <mergeCell ref="Q276:Q280"/>
    <mergeCell ref="R276:R280"/>
    <mergeCell ref="S276:S280"/>
    <mergeCell ref="T266:T270"/>
    <mergeCell ref="U266:U270"/>
    <mergeCell ref="V266:V270"/>
    <mergeCell ref="W266:W270"/>
    <mergeCell ref="C271:C275"/>
    <mergeCell ref="D271:D275"/>
    <mergeCell ref="E271:E275"/>
    <mergeCell ref="F271:F275"/>
    <mergeCell ref="G271:G275"/>
    <mergeCell ref="H271:H275"/>
    <mergeCell ref="I271:I275"/>
    <mergeCell ref="J271:J275"/>
    <mergeCell ref="K271:K275"/>
    <mergeCell ref="L271:L275"/>
    <mergeCell ref="M271:M275"/>
    <mergeCell ref="N271:N275"/>
    <mergeCell ref="O271:O275"/>
    <mergeCell ref="P271:P275"/>
    <mergeCell ref="Q271:Q275"/>
    <mergeCell ref="R271:R275"/>
    <mergeCell ref="S271:S275"/>
    <mergeCell ref="T271:T275"/>
    <mergeCell ref="U271:U275"/>
    <mergeCell ref="V271:V275"/>
    <mergeCell ref="W271:W275"/>
    <mergeCell ref="C266:C270"/>
    <mergeCell ref="D266:D270"/>
    <mergeCell ref="E266:E270"/>
    <mergeCell ref="F266:F270"/>
    <mergeCell ref="G266:G270"/>
    <mergeCell ref="H266:H270"/>
    <mergeCell ref="I266:I270"/>
    <mergeCell ref="J266:J270"/>
    <mergeCell ref="K266:K270"/>
    <mergeCell ref="L266:L270"/>
    <mergeCell ref="M266:M270"/>
    <mergeCell ref="N266:N270"/>
    <mergeCell ref="O266:O270"/>
    <mergeCell ref="P266:P270"/>
    <mergeCell ref="Q266:Q270"/>
    <mergeCell ref="R266:R270"/>
    <mergeCell ref="S266:S270"/>
    <mergeCell ref="L256:L260"/>
    <mergeCell ref="M256:M260"/>
    <mergeCell ref="N256:N260"/>
    <mergeCell ref="O256:O260"/>
    <mergeCell ref="P256:P260"/>
    <mergeCell ref="Q256:Q260"/>
    <mergeCell ref="R256:R260"/>
    <mergeCell ref="S256:S260"/>
    <mergeCell ref="T261:T265"/>
    <mergeCell ref="U261:U265"/>
    <mergeCell ref="V261:V265"/>
    <mergeCell ref="W261:W265"/>
    <mergeCell ref="C256:C260"/>
    <mergeCell ref="D256:D260"/>
    <mergeCell ref="E256:E260"/>
    <mergeCell ref="F256:F260"/>
    <mergeCell ref="G256:G260"/>
    <mergeCell ref="H256:H260"/>
    <mergeCell ref="I256:I260"/>
    <mergeCell ref="C261:C265"/>
    <mergeCell ref="R250:R254"/>
    <mergeCell ref="S250:S254"/>
    <mergeCell ref="T250:T254"/>
    <mergeCell ref="U250:U254"/>
    <mergeCell ref="J250:J254"/>
    <mergeCell ref="K250:K254"/>
    <mergeCell ref="L250:L254"/>
    <mergeCell ref="M250:M254"/>
    <mergeCell ref="N250:N254"/>
    <mergeCell ref="O250:O254"/>
    <mergeCell ref="T256:T260"/>
    <mergeCell ref="U256:U260"/>
    <mergeCell ref="V256:V260"/>
    <mergeCell ref="W256:W260"/>
    <mergeCell ref="D261:D265"/>
    <mergeCell ref="E261:E265"/>
    <mergeCell ref="F261:F265"/>
    <mergeCell ref="G261:G265"/>
    <mergeCell ref="H261:H265"/>
    <mergeCell ref="I261:I265"/>
    <mergeCell ref="J261:J265"/>
    <mergeCell ref="K261:K265"/>
    <mergeCell ref="L261:L265"/>
    <mergeCell ref="M261:M265"/>
    <mergeCell ref="N261:N265"/>
    <mergeCell ref="O261:O265"/>
    <mergeCell ref="P261:P265"/>
    <mergeCell ref="Q261:Q265"/>
    <mergeCell ref="R261:R265"/>
    <mergeCell ref="S261:S265"/>
    <mergeCell ref="J256:J260"/>
    <mergeCell ref="K256:K260"/>
    <mergeCell ref="U245:U249"/>
    <mergeCell ref="V245:V249"/>
    <mergeCell ref="W245:W249"/>
    <mergeCell ref="C250:C254"/>
    <mergeCell ref="D250:D254"/>
    <mergeCell ref="E250:E254"/>
    <mergeCell ref="F250:F254"/>
    <mergeCell ref="G250:G254"/>
    <mergeCell ref="H250:H254"/>
    <mergeCell ref="I250:I254"/>
    <mergeCell ref="O245:O249"/>
    <mergeCell ref="P245:P249"/>
    <mergeCell ref="Q245:Q249"/>
    <mergeCell ref="R245:R249"/>
    <mergeCell ref="S245:S249"/>
    <mergeCell ref="T245:T249"/>
    <mergeCell ref="I245:I249"/>
    <mergeCell ref="J245:J249"/>
    <mergeCell ref="K245:K249"/>
    <mergeCell ref="L245:L249"/>
    <mergeCell ref="M245:M249"/>
    <mergeCell ref="N245:N249"/>
    <mergeCell ref="C245:C249"/>
    <mergeCell ref="D245:D249"/>
    <mergeCell ref="E245:E249"/>
    <mergeCell ref="F245:F249"/>
    <mergeCell ref="G245:G249"/>
    <mergeCell ref="H245:H249"/>
    <mergeCell ref="V250:V254"/>
    <mergeCell ref="W250:W254"/>
    <mergeCell ref="P250:P254"/>
    <mergeCell ref="Q250:Q254"/>
    <mergeCell ref="R240:R244"/>
    <mergeCell ref="S240:S244"/>
    <mergeCell ref="T240:T244"/>
    <mergeCell ref="U240:U244"/>
    <mergeCell ref="V240:V244"/>
    <mergeCell ref="W240:W244"/>
    <mergeCell ref="L240:L244"/>
    <mergeCell ref="M240:M244"/>
    <mergeCell ref="N240:N244"/>
    <mergeCell ref="O240:O244"/>
    <mergeCell ref="P240:P244"/>
    <mergeCell ref="Q240:Q244"/>
    <mergeCell ref="W235:W239"/>
    <mergeCell ref="C240:C244"/>
    <mergeCell ref="D240:D244"/>
    <mergeCell ref="E240:E244"/>
    <mergeCell ref="F240:F244"/>
    <mergeCell ref="G240:G244"/>
    <mergeCell ref="H240:H244"/>
    <mergeCell ref="I240:I244"/>
    <mergeCell ref="J240:J244"/>
    <mergeCell ref="K240:K244"/>
    <mergeCell ref="Q235:Q239"/>
    <mergeCell ref="R235:R239"/>
    <mergeCell ref="S235:S239"/>
    <mergeCell ref="T235:T239"/>
    <mergeCell ref="U235:U239"/>
    <mergeCell ref="V235:V239"/>
    <mergeCell ref="K235:K239"/>
    <mergeCell ref="L235:L239"/>
    <mergeCell ref="M235:M239"/>
    <mergeCell ref="N235:N239"/>
    <mergeCell ref="O235:O239"/>
    <mergeCell ref="P235:P239"/>
    <mergeCell ref="V230:V234"/>
    <mergeCell ref="W230:W234"/>
    <mergeCell ref="C235:C239"/>
    <mergeCell ref="D235:D239"/>
    <mergeCell ref="E235:E239"/>
    <mergeCell ref="F235:F239"/>
    <mergeCell ref="G235:G239"/>
    <mergeCell ref="H235:H239"/>
    <mergeCell ref="I235:I239"/>
    <mergeCell ref="J235:J239"/>
    <mergeCell ref="P230:P234"/>
    <mergeCell ref="Q230:Q234"/>
    <mergeCell ref="R230:R234"/>
    <mergeCell ref="S230:S234"/>
    <mergeCell ref="T230:T234"/>
    <mergeCell ref="U230:U234"/>
    <mergeCell ref="J230:J234"/>
    <mergeCell ref="K230:K234"/>
    <mergeCell ref="L230:L234"/>
    <mergeCell ref="M230:M234"/>
    <mergeCell ref="N230:N234"/>
    <mergeCell ref="O230:O234"/>
    <mergeCell ref="U225:U229"/>
    <mergeCell ref="V225:V229"/>
    <mergeCell ref="W225:W229"/>
    <mergeCell ref="C230:C234"/>
    <mergeCell ref="D230:D234"/>
    <mergeCell ref="E230:E234"/>
    <mergeCell ref="F230:F234"/>
    <mergeCell ref="G230:G234"/>
    <mergeCell ref="H230:H234"/>
    <mergeCell ref="I230:I234"/>
    <mergeCell ref="O225:O229"/>
    <mergeCell ref="P225:P229"/>
    <mergeCell ref="Q225:Q229"/>
    <mergeCell ref="R225:R229"/>
    <mergeCell ref="S225:S229"/>
    <mergeCell ref="T225:T229"/>
    <mergeCell ref="I225:I229"/>
    <mergeCell ref="J225:J229"/>
    <mergeCell ref="K225:K229"/>
    <mergeCell ref="L225:L229"/>
    <mergeCell ref="M225:M229"/>
    <mergeCell ref="N225:N229"/>
    <mergeCell ref="C225:C229"/>
    <mergeCell ref="D225:D229"/>
    <mergeCell ref="E225:E229"/>
    <mergeCell ref="F225:F229"/>
    <mergeCell ref="G225:G229"/>
    <mergeCell ref="H225:H229"/>
    <mergeCell ref="R220:R224"/>
    <mergeCell ref="S220:S224"/>
    <mergeCell ref="T220:T224"/>
    <mergeCell ref="U220:U224"/>
    <mergeCell ref="V220:V224"/>
    <mergeCell ref="W220:W224"/>
    <mergeCell ref="L220:L224"/>
    <mergeCell ref="M220:M224"/>
    <mergeCell ref="N220:N224"/>
    <mergeCell ref="O220:O224"/>
    <mergeCell ref="P220:P224"/>
    <mergeCell ref="Q220:Q224"/>
    <mergeCell ref="W215:W219"/>
    <mergeCell ref="C220:C224"/>
    <mergeCell ref="D220:D224"/>
    <mergeCell ref="E220:E224"/>
    <mergeCell ref="F220:F224"/>
    <mergeCell ref="G220:G224"/>
    <mergeCell ref="H220:H224"/>
    <mergeCell ref="I220:I224"/>
    <mergeCell ref="J220:J224"/>
    <mergeCell ref="K220:K224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V210:V214"/>
    <mergeCell ref="W210:W214"/>
    <mergeCell ref="C215:C219"/>
    <mergeCell ref="D215:D219"/>
    <mergeCell ref="E215:E219"/>
    <mergeCell ref="F215:F219"/>
    <mergeCell ref="G215:G219"/>
    <mergeCell ref="H215:H219"/>
    <mergeCell ref="I215:I219"/>
    <mergeCell ref="J215:J219"/>
    <mergeCell ref="P210:P214"/>
    <mergeCell ref="Q210:Q214"/>
    <mergeCell ref="R210:R214"/>
    <mergeCell ref="S210:S214"/>
    <mergeCell ref="T210:T214"/>
    <mergeCell ref="U210:U214"/>
    <mergeCell ref="J210:J214"/>
    <mergeCell ref="K210:K214"/>
    <mergeCell ref="L210:L214"/>
    <mergeCell ref="M210:M214"/>
    <mergeCell ref="N210:N214"/>
    <mergeCell ref="O210:O214"/>
    <mergeCell ref="A209:C209"/>
    <mergeCell ref="C210:C214"/>
    <mergeCell ref="D210:D214"/>
    <mergeCell ref="E210:E214"/>
    <mergeCell ref="F210:F214"/>
    <mergeCell ref="G210:G214"/>
    <mergeCell ref="H210:H214"/>
    <mergeCell ref="I210:I214"/>
    <mergeCell ref="P204:P208"/>
    <mergeCell ref="Q204:Q208"/>
    <mergeCell ref="R204:R208"/>
    <mergeCell ref="S204:S208"/>
    <mergeCell ref="T204:T208"/>
    <mergeCell ref="U204:U208"/>
    <mergeCell ref="J204:J208"/>
    <mergeCell ref="K204:K208"/>
    <mergeCell ref="L204:L208"/>
    <mergeCell ref="M204:M208"/>
    <mergeCell ref="N204:N208"/>
    <mergeCell ref="O204:O208"/>
    <mergeCell ref="U199:U203"/>
    <mergeCell ref="V199:V203"/>
    <mergeCell ref="W199:W203"/>
    <mergeCell ref="C204:C208"/>
    <mergeCell ref="D204:D208"/>
    <mergeCell ref="E204:E208"/>
    <mergeCell ref="F204:F208"/>
    <mergeCell ref="G204:G208"/>
    <mergeCell ref="H204:H208"/>
    <mergeCell ref="I204:I208"/>
    <mergeCell ref="O199:O203"/>
    <mergeCell ref="P199:P203"/>
    <mergeCell ref="Q199:Q203"/>
    <mergeCell ref="R199:R203"/>
    <mergeCell ref="S199:S203"/>
    <mergeCell ref="T199:T203"/>
    <mergeCell ref="I199:I203"/>
    <mergeCell ref="J199:J203"/>
    <mergeCell ref="K199:K203"/>
    <mergeCell ref="L199:L203"/>
    <mergeCell ref="M199:M203"/>
    <mergeCell ref="N199:N203"/>
    <mergeCell ref="C199:C203"/>
    <mergeCell ref="D199:D203"/>
    <mergeCell ref="E199:E203"/>
    <mergeCell ref="F199:F203"/>
    <mergeCell ref="G199:G203"/>
    <mergeCell ref="H199:H203"/>
    <mergeCell ref="V204:V208"/>
    <mergeCell ref="W204:W208"/>
    <mergeCell ref="R194:R198"/>
    <mergeCell ref="S194:S198"/>
    <mergeCell ref="T194:T198"/>
    <mergeCell ref="U194:U198"/>
    <mergeCell ref="V194:V198"/>
    <mergeCell ref="W194:W198"/>
    <mergeCell ref="L194:L198"/>
    <mergeCell ref="M194:M198"/>
    <mergeCell ref="N194:N198"/>
    <mergeCell ref="O194:O198"/>
    <mergeCell ref="P194:P198"/>
    <mergeCell ref="Q194:Q198"/>
    <mergeCell ref="W189:W193"/>
    <mergeCell ref="C194:C198"/>
    <mergeCell ref="D194:D198"/>
    <mergeCell ref="E194:E198"/>
    <mergeCell ref="F194:F198"/>
    <mergeCell ref="G194:G198"/>
    <mergeCell ref="H194:H198"/>
    <mergeCell ref="I194:I198"/>
    <mergeCell ref="J194:J198"/>
    <mergeCell ref="K194:K198"/>
    <mergeCell ref="Q189:Q193"/>
    <mergeCell ref="R189:R193"/>
    <mergeCell ref="S189:S193"/>
    <mergeCell ref="T189:T193"/>
    <mergeCell ref="U189:U193"/>
    <mergeCell ref="V189:V193"/>
    <mergeCell ref="K189:K193"/>
    <mergeCell ref="L189:L193"/>
    <mergeCell ref="M189:M193"/>
    <mergeCell ref="N189:N193"/>
    <mergeCell ref="O189:O193"/>
    <mergeCell ref="P189:P193"/>
    <mergeCell ref="V184:V188"/>
    <mergeCell ref="W184:W188"/>
    <mergeCell ref="C189:C193"/>
    <mergeCell ref="D189:D193"/>
    <mergeCell ref="E189:E193"/>
    <mergeCell ref="F189:F193"/>
    <mergeCell ref="G189:G193"/>
    <mergeCell ref="H189:H193"/>
    <mergeCell ref="I189:I193"/>
    <mergeCell ref="J189:J193"/>
    <mergeCell ref="P184:P188"/>
    <mergeCell ref="Q184:Q188"/>
    <mergeCell ref="R184:R188"/>
    <mergeCell ref="S184:S188"/>
    <mergeCell ref="T184:T188"/>
    <mergeCell ref="U184:U188"/>
    <mergeCell ref="J184:J188"/>
    <mergeCell ref="K184:K188"/>
    <mergeCell ref="L184:L188"/>
    <mergeCell ref="M184:M188"/>
    <mergeCell ref="N184:N188"/>
    <mergeCell ref="O184:O188"/>
    <mergeCell ref="U179:U183"/>
    <mergeCell ref="V179:V183"/>
    <mergeCell ref="W179:W183"/>
    <mergeCell ref="C184:C188"/>
    <mergeCell ref="D184:D188"/>
    <mergeCell ref="E184:E188"/>
    <mergeCell ref="F184:F188"/>
    <mergeCell ref="G184:G188"/>
    <mergeCell ref="H184:H188"/>
    <mergeCell ref="I184:I188"/>
    <mergeCell ref="O179:O183"/>
    <mergeCell ref="P179:P183"/>
    <mergeCell ref="Q179:Q183"/>
    <mergeCell ref="R179:R183"/>
    <mergeCell ref="S179:S183"/>
    <mergeCell ref="T179:T183"/>
    <mergeCell ref="I179:I183"/>
    <mergeCell ref="J179:J183"/>
    <mergeCell ref="K179:K183"/>
    <mergeCell ref="L179:L183"/>
    <mergeCell ref="M179:M183"/>
    <mergeCell ref="N179:N183"/>
    <mergeCell ref="A178:C178"/>
    <mergeCell ref="C179:C183"/>
    <mergeCell ref="D179:D183"/>
    <mergeCell ref="E179:E183"/>
    <mergeCell ref="F179:F183"/>
    <mergeCell ref="G179:G183"/>
    <mergeCell ref="H179:H183"/>
    <mergeCell ref="O173:O177"/>
    <mergeCell ref="P173:P177"/>
    <mergeCell ref="Q173:Q177"/>
    <mergeCell ref="R173:R177"/>
    <mergeCell ref="S173:S177"/>
    <mergeCell ref="T173:T177"/>
    <mergeCell ref="I173:I177"/>
    <mergeCell ref="J173:J177"/>
    <mergeCell ref="K173:K177"/>
    <mergeCell ref="L173:L177"/>
    <mergeCell ref="M173:M177"/>
    <mergeCell ref="N173:N177"/>
    <mergeCell ref="U167:U171"/>
    <mergeCell ref="V167:V171"/>
    <mergeCell ref="W167:W171"/>
    <mergeCell ref="A172:C172"/>
    <mergeCell ref="C173:C177"/>
    <mergeCell ref="D173:D177"/>
    <mergeCell ref="E173:E177"/>
    <mergeCell ref="F173:F177"/>
    <mergeCell ref="G173:G177"/>
    <mergeCell ref="H173:H177"/>
    <mergeCell ref="O167:O171"/>
    <mergeCell ref="P167:P171"/>
    <mergeCell ref="Q167:Q171"/>
    <mergeCell ref="R167:R171"/>
    <mergeCell ref="S167:S171"/>
    <mergeCell ref="T167:T171"/>
    <mergeCell ref="I167:I171"/>
    <mergeCell ref="J167:J171"/>
    <mergeCell ref="K167:K171"/>
    <mergeCell ref="L167:L171"/>
    <mergeCell ref="M167:M171"/>
    <mergeCell ref="N167:N171"/>
    <mergeCell ref="C167:C171"/>
    <mergeCell ref="D167:D171"/>
    <mergeCell ref="E167:E171"/>
    <mergeCell ref="F167:F171"/>
    <mergeCell ref="G167:G171"/>
    <mergeCell ref="H167:H171"/>
    <mergeCell ref="U173:U177"/>
    <mergeCell ref="V173:V177"/>
    <mergeCell ref="W173:W177"/>
    <mergeCell ref="R162:R166"/>
    <mergeCell ref="S162:S166"/>
    <mergeCell ref="T162:T166"/>
    <mergeCell ref="U162:U166"/>
    <mergeCell ref="V162:V166"/>
    <mergeCell ref="W162:W166"/>
    <mergeCell ref="L162:L166"/>
    <mergeCell ref="M162:M166"/>
    <mergeCell ref="N162:N166"/>
    <mergeCell ref="O162:O166"/>
    <mergeCell ref="P162:P166"/>
    <mergeCell ref="Q162:Q166"/>
    <mergeCell ref="W157:W161"/>
    <mergeCell ref="C162:C166"/>
    <mergeCell ref="D162:D166"/>
    <mergeCell ref="E162:E166"/>
    <mergeCell ref="F162:F166"/>
    <mergeCell ref="G162:G166"/>
    <mergeCell ref="H162:H166"/>
    <mergeCell ref="I162:I166"/>
    <mergeCell ref="J162:J166"/>
    <mergeCell ref="K162:K166"/>
    <mergeCell ref="Q157:Q161"/>
    <mergeCell ref="R157:R161"/>
    <mergeCell ref="S157:S161"/>
    <mergeCell ref="T157:T161"/>
    <mergeCell ref="U157:U161"/>
    <mergeCell ref="V157:V161"/>
    <mergeCell ref="K157:K161"/>
    <mergeCell ref="L157:L161"/>
    <mergeCell ref="M157:M161"/>
    <mergeCell ref="N157:N161"/>
    <mergeCell ref="A156:C156"/>
    <mergeCell ref="P151:P155"/>
    <mergeCell ref="Q151:Q155"/>
    <mergeCell ref="R151:R155"/>
    <mergeCell ref="S151:S155"/>
    <mergeCell ref="T151:T155"/>
    <mergeCell ref="U151:U155"/>
    <mergeCell ref="J151:J155"/>
    <mergeCell ref="K151:K155"/>
    <mergeCell ref="L151:L155"/>
    <mergeCell ref="M151:M155"/>
    <mergeCell ref="N151:N155"/>
    <mergeCell ref="O151:O155"/>
    <mergeCell ref="O157:O161"/>
    <mergeCell ref="P157:P161"/>
    <mergeCell ref="C157:C161"/>
    <mergeCell ref="D157:D161"/>
    <mergeCell ref="E157:E161"/>
    <mergeCell ref="F157:F161"/>
    <mergeCell ref="G157:G161"/>
    <mergeCell ref="H157:H161"/>
    <mergeCell ref="I157:I161"/>
    <mergeCell ref="J157:J161"/>
    <mergeCell ref="U146:U150"/>
    <mergeCell ref="V146:V150"/>
    <mergeCell ref="W146:W150"/>
    <mergeCell ref="C151:C155"/>
    <mergeCell ref="D151:D155"/>
    <mergeCell ref="E151:E155"/>
    <mergeCell ref="F151:F155"/>
    <mergeCell ref="G151:G155"/>
    <mergeCell ref="H151:H155"/>
    <mergeCell ref="I151:I155"/>
    <mergeCell ref="O146:O150"/>
    <mergeCell ref="P146:P150"/>
    <mergeCell ref="Q146:Q150"/>
    <mergeCell ref="R146:R150"/>
    <mergeCell ref="S146:S150"/>
    <mergeCell ref="T146:T150"/>
    <mergeCell ref="I146:I150"/>
    <mergeCell ref="J146:J150"/>
    <mergeCell ref="K146:K150"/>
    <mergeCell ref="L146:L150"/>
    <mergeCell ref="M146:M150"/>
    <mergeCell ref="N146:N150"/>
    <mergeCell ref="C146:C150"/>
    <mergeCell ref="D146:D150"/>
    <mergeCell ref="E146:E150"/>
    <mergeCell ref="F146:F150"/>
    <mergeCell ref="G146:G150"/>
    <mergeCell ref="H146:H150"/>
    <mergeCell ref="V151:V155"/>
    <mergeCell ref="W151:W155"/>
    <mergeCell ref="R141:R145"/>
    <mergeCell ref="S141:S145"/>
    <mergeCell ref="T141:T145"/>
    <mergeCell ref="U141:U145"/>
    <mergeCell ref="V141:V145"/>
    <mergeCell ref="W141:W145"/>
    <mergeCell ref="L141:L145"/>
    <mergeCell ref="M141:M145"/>
    <mergeCell ref="N141:N145"/>
    <mergeCell ref="O141:O145"/>
    <mergeCell ref="P141:P145"/>
    <mergeCell ref="Q141:Q145"/>
    <mergeCell ref="W136:W140"/>
    <mergeCell ref="C141:C145"/>
    <mergeCell ref="D141:D145"/>
    <mergeCell ref="E141:E145"/>
    <mergeCell ref="F141:F145"/>
    <mergeCell ref="G141:G145"/>
    <mergeCell ref="H141:H145"/>
    <mergeCell ref="I141:I145"/>
    <mergeCell ref="J141:J145"/>
    <mergeCell ref="K141:K145"/>
    <mergeCell ref="Q136:Q140"/>
    <mergeCell ref="R136:R140"/>
    <mergeCell ref="S136:S140"/>
    <mergeCell ref="T136:T140"/>
    <mergeCell ref="U136:U140"/>
    <mergeCell ref="V136:V140"/>
    <mergeCell ref="K136:K140"/>
    <mergeCell ref="L136:L140"/>
    <mergeCell ref="M136:M140"/>
    <mergeCell ref="N136:N140"/>
    <mergeCell ref="O136:O140"/>
    <mergeCell ref="P136:P140"/>
    <mergeCell ref="V131:V135"/>
    <mergeCell ref="W131:W135"/>
    <mergeCell ref="C136:C140"/>
    <mergeCell ref="D136:D140"/>
    <mergeCell ref="E136:E140"/>
    <mergeCell ref="F136:F140"/>
    <mergeCell ref="G136:G140"/>
    <mergeCell ref="H136:H140"/>
    <mergeCell ref="I136:I140"/>
    <mergeCell ref="J136:J140"/>
    <mergeCell ref="P131:P135"/>
    <mergeCell ref="Q131:Q135"/>
    <mergeCell ref="R131:R135"/>
    <mergeCell ref="S131:S135"/>
    <mergeCell ref="T131:T135"/>
    <mergeCell ref="U131:U135"/>
    <mergeCell ref="J131:J135"/>
    <mergeCell ref="K131:K135"/>
    <mergeCell ref="L131:L135"/>
    <mergeCell ref="M131:M135"/>
    <mergeCell ref="N131:N135"/>
    <mergeCell ref="O131:O135"/>
    <mergeCell ref="U126:U130"/>
    <mergeCell ref="V126:V130"/>
    <mergeCell ref="W126:W130"/>
    <mergeCell ref="C131:C135"/>
    <mergeCell ref="D131:D135"/>
    <mergeCell ref="E131:E135"/>
    <mergeCell ref="F131:F135"/>
    <mergeCell ref="G131:G135"/>
    <mergeCell ref="H131:H135"/>
    <mergeCell ref="I131:I135"/>
    <mergeCell ref="O126:O130"/>
    <mergeCell ref="P126:P130"/>
    <mergeCell ref="Q126:Q130"/>
    <mergeCell ref="R126:R130"/>
    <mergeCell ref="S126:S130"/>
    <mergeCell ref="T126:T130"/>
    <mergeCell ref="I126:I130"/>
    <mergeCell ref="J126:J130"/>
    <mergeCell ref="K126:K130"/>
    <mergeCell ref="L126:L130"/>
    <mergeCell ref="M126:M130"/>
    <mergeCell ref="N126:N130"/>
    <mergeCell ref="C126:C130"/>
    <mergeCell ref="D126:D130"/>
    <mergeCell ref="E126:E130"/>
    <mergeCell ref="F126:F130"/>
    <mergeCell ref="G126:G130"/>
    <mergeCell ref="H126:H130"/>
    <mergeCell ref="W120:W124"/>
    <mergeCell ref="A125:C125"/>
    <mergeCell ref="Q120:Q124"/>
    <mergeCell ref="R120:R124"/>
    <mergeCell ref="S120:S124"/>
    <mergeCell ref="T120:T124"/>
    <mergeCell ref="U120:U124"/>
    <mergeCell ref="V120:V124"/>
    <mergeCell ref="K120:K124"/>
    <mergeCell ref="L120:L124"/>
    <mergeCell ref="M120:M124"/>
    <mergeCell ref="N120:N124"/>
    <mergeCell ref="O120:O124"/>
    <mergeCell ref="P120:P124"/>
    <mergeCell ref="C120:C124"/>
    <mergeCell ref="D120:D124"/>
    <mergeCell ref="E120:E124"/>
    <mergeCell ref="F120:F124"/>
    <mergeCell ref="G120:G124"/>
    <mergeCell ref="H120:H124"/>
    <mergeCell ref="I120:I124"/>
    <mergeCell ref="J120:J124"/>
    <mergeCell ref="C115:C119"/>
    <mergeCell ref="D115:D119"/>
    <mergeCell ref="E115:E119"/>
    <mergeCell ref="F115:F119"/>
    <mergeCell ref="G115:G119"/>
    <mergeCell ref="H115:H119"/>
    <mergeCell ref="I115:I119"/>
    <mergeCell ref="O110:O114"/>
    <mergeCell ref="P110:P114"/>
    <mergeCell ref="Q110:Q114"/>
    <mergeCell ref="R110:R114"/>
    <mergeCell ref="S110:S114"/>
    <mergeCell ref="T110:T114"/>
    <mergeCell ref="I110:I114"/>
    <mergeCell ref="J110:J114"/>
    <mergeCell ref="K110:K114"/>
    <mergeCell ref="L110:L114"/>
    <mergeCell ref="M110:M114"/>
    <mergeCell ref="N110:N114"/>
    <mergeCell ref="C110:C114"/>
    <mergeCell ref="D110:D114"/>
    <mergeCell ref="E110:E114"/>
    <mergeCell ref="F110:F114"/>
    <mergeCell ref="G110:G114"/>
    <mergeCell ref="H110:H114"/>
    <mergeCell ref="L105:L109"/>
    <mergeCell ref="M105:M109"/>
    <mergeCell ref="P115:P119"/>
    <mergeCell ref="Q115:Q119"/>
    <mergeCell ref="R115:R119"/>
    <mergeCell ref="S115:S119"/>
    <mergeCell ref="T115:T119"/>
    <mergeCell ref="N115:N119"/>
    <mergeCell ref="O115:O119"/>
    <mergeCell ref="U110:U114"/>
    <mergeCell ref="V110:V114"/>
    <mergeCell ref="W110:W114"/>
    <mergeCell ref="V115:V119"/>
    <mergeCell ref="W115:W119"/>
    <mergeCell ref="U115:U119"/>
    <mergeCell ref="J115:J119"/>
    <mergeCell ref="K115:K119"/>
    <mergeCell ref="L115:L119"/>
    <mergeCell ref="M115:M119"/>
    <mergeCell ref="A104:C104"/>
    <mergeCell ref="C105:C109"/>
    <mergeCell ref="D105:D109"/>
    <mergeCell ref="E105:E109"/>
    <mergeCell ref="F105:F109"/>
    <mergeCell ref="G105:G109"/>
    <mergeCell ref="R99:R103"/>
    <mergeCell ref="S99:S103"/>
    <mergeCell ref="T99:T103"/>
    <mergeCell ref="U99:U103"/>
    <mergeCell ref="V99:V103"/>
    <mergeCell ref="W99:W103"/>
    <mergeCell ref="L99:L103"/>
    <mergeCell ref="M99:M103"/>
    <mergeCell ref="N99:N103"/>
    <mergeCell ref="O99:O103"/>
    <mergeCell ref="P99:P103"/>
    <mergeCell ref="Q99:Q103"/>
    <mergeCell ref="T105:T109"/>
    <mergeCell ref="U105:U109"/>
    <mergeCell ref="V105:V109"/>
    <mergeCell ref="W105:W109"/>
    <mergeCell ref="N105:N109"/>
    <mergeCell ref="O105:O109"/>
    <mergeCell ref="P105:P109"/>
    <mergeCell ref="Q105:Q109"/>
    <mergeCell ref="R105:R109"/>
    <mergeCell ref="S105:S109"/>
    <mergeCell ref="H105:H109"/>
    <mergeCell ref="I105:I109"/>
    <mergeCell ref="J105:J109"/>
    <mergeCell ref="K105:K109"/>
    <mergeCell ref="W94:W98"/>
    <mergeCell ref="C99:C103"/>
    <mergeCell ref="D99:D103"/>
    <mergeCell ref="E99:E103"/>
    <mergeCell ref="F99:F103"/>
    <mergeCell ref="G99:G103"/>
    <mergeCell ref="H99:H103"/>
    <mergeCell ref="I99:I103"/>
    <mergeCell ref="J99:J103"/>
    <mergeCell ref="K99:K103"/>
    <mergeCell ref="Q94:Q98"/>
    <mergeCell ref="R94:R98"/>
    <mergeCell ref="S94:S98"/>
    <mergeCell ref="T94:T98"/>
    <mergeCell ref="U94:U98"/>
    <mergeCell ref="V94:V98"/>
    <mergeCell ref="K94:K98"/>
    <mergeCell ref="L94:L98"/>
    <mergeCell ref="M94:M98"/>
    <mergeCell ref="N94:N98"/>
    <mergeCell ref="O94:O98"/>
    <mergeCell ref="P94:P98"/>
    <mergeCell ref="C94:C98"/>
    <mergeCell ref="D94:D98"/>
    <mergeCell ref="E94:E98"/>
    <mergeCell ref="F94:F98"/>
    <mergeCell ref="G94:G98"/>
    <mergeCell ref="H94:H98"/>
    <mergeCell ref="I94:I98"/>
    <mergeCell ref="J94:J98"/>
    <mergeCell ref="C89:C93"/>
    <mergeCell ref="D89:D93"/>
    <mergeCell ref="E89:E93"/>
    <mergeCell ref="F89:F93"/>
    <mergeCell ref="G89:G93"/>
    <mergeCell ref="H89:H93"/>
    <mergeCell ref="I89:I93"/>
    <mergeCell ref="O84:O88"/>
    <mergeCell ref="P84:P88"/>
    <mergeCell ref="Q84:Q88"/>
    <mergeCell ref="R84:R88"/>
    <mergeCell ref="S84:S88"/>
    <mergeCell ref="T84:T88"/>
    <mergeCell ref="I84:I88"/>
    <mergeCell ref="J84:J88"/>
    <mergeCell ref="K84:K88"/>
    <mergeCell ref="L84:L88"/>
    <mergeCell ref="M84:M88"/>
    <mergeCell ref="N84:N88"/>
    <mergeCell ref="C84:C88"/>
    <mergeCell ref="D84:D88"/>
    <mergeCell ref="E84:E88"/>
    <mergeCell ref="F84:F88"/>
    <mergeCell ref="G84:G88"/>
    <mergeCell ref="H84:H88"/>
    <mergeCell ref="J89:J93"/>
    <mergeCell ref="K89:K93"/>
    <mergeCell ref="P79:P83"/>
    <mergeCell ref="Q79:Q83"/>
    <mergeCell ref="P89:P93"/>
    <mergeCell ref="Q89:Q93"/>
    <mergeCell ref="R89:R93"/>
    <mergeCell ref="S89:S93"/>
    <mergeCell ref="T89:T93"/>
    <mergeCell ref="U89:U93"/>
    <mergeCell ref="N89:N93"/>
    <mergeCell ref="O89:O93"/>
    <mergeCell ref="U84:U88"/>
    <mergeCell ref="V84:V88"/>
    <mergeCell ref="W84:W88"/>
    <mergeCell ref="V89:V93"/>
    <mergeCell ref="W89:W93"/>
    <mergeCell ref="L89:L93"/>
    <mergeCell ref="M89:M93"/>
    <mergeCell ref="W74:W78"/>
    <mergeCell ref="C79:C83"/>
    <mergeCell ref="D79:D83"/>
    <mergeCell ref="E79:E83"/>
    <mergeCell ref="F79:F83"/>
    <mergeCell ref="G79:G83"/>
    <mergeCell ref="H79:H83"/>
    <mergeCell ref="I79:I83"/>
    <mergeCell ref="J79:J83"/>
    <mergeCell ref="K79:K83"/>
    <mergeCell ref="Q74:Q78"/>
    <mergeCell ref="R74:R78"/>
    <mergeCell ref="S74:S78"/>
    <mergeCell ref="T74:T78"/>
    <mergeCell ref="U74:U78"/>
    <mergeCell ref="V74:V78"/>
    <mergeCell ref="K74:K78"/>
    <mergeCell ref="L74:L78"/>
    <mergeCell ref="M74:M78"/>
    <mergeCell ref="N74:N78"/>
    <mergeCell ref="O74:O78"/>
    <mergeCell ref="P74:P78"/>
    <mergeCell ref="R79:R83"/>
    <mergeCell ref="S79:S83"/>
    <mergeCell ref="T79:T83"/>
    <mergeCell ref="U79:U83"/>
    <mergeCell ref="V79:V83"/>
    <mergeCell ref="W79:W83"/>
    <mergeCell ref="L79:L83"/>
    <mergeCell ref="M79:M83"/>
    <mergeCell ref="N79:N83"/>
    <mergeCell ref="O79:O83"/>
    <mergeCell ref="A73:C73"/>
    <mergeCell ref="C74:C78"/>
    <mergeCell ref="D74:D78"/>
    <mergeCell ref="E74:E78"/>
    <mergeCell ref="F74:F78"/>
    <mergeCell ref="G74:G78"/>
    <mergeCell ref="H74:H78"/>
    <mergeCell ref="I74:I78"/>
    <mergeCell ref="J74:J78"/>
    <mergeCell ref="Q68:Q72"/>
    <mergeCell ref="R68:R72"/>
    <mergeCell ref="S68:S72"/>
    <mergeCell ref="T68:T72"/>
    <mergeCell ref="U68:U72"/>
    <mergeCell ref="V68:V72"/>
    <mergeCell ref="K68:K72"/>
    <mergeCell ref="L68:L72"/>
    <mergeCell ref="M68:M72"/>
    <mergeCell ref="N68:N72"/>
    <mergeCell ref="O68:O72"/>
    <mergeCell ref="P68:P72"/>
    <mergeCell ref="V63:V67"/>
    <mergeCell ref="W63:W67"/>
    <mergeCell ref="C68:C72"/>
    <mergeCell ref="D68:D72"/>
    <mergeCell ref="E68:E72"/>
    <mergeCell ref="F68:F72"/>
    <mergeCell ref="G68:G72"/>
    <mergeCell ref="H68:H72"/>
    <mergeCell ref="I68:I72"/>
    <mergeCell ref="J68:J72"/>
    <mergeCell ref="P63:P67"/>
    <mergeCell ref="Q63:Q67"/>
    <mergeCell ref="R63:R67"/>
    <mergeCell ref="S63:S67"/>
    <mergeCell ref="T63:T67"/>
    <mergeCell ref="U63:U67"/>
    <mergeCell ref="J63:J67"/>
    <mergeCell ref="K63:K67"/>
    <mergeCell ref="L63:L67"/>
    <mergeCell ref="M63:M67"/>
    <mergeCell ref="N63:N67"/>
    <mergeCell ref="O63:O67"/>
    <mergeCell ref="C63:C67"/>
    <mergeCell ref="D63:D67"/>
    <mergeCell ref="E63:E67"/>
    <mergeCell ref="F63:F67"/>
    <mergeCell ref="G63:G67"/>
    <mergeCell ref="H63:H67"/>
    <mergeCell ref="I63:I67"/>
    <mergeCell ref="W68:W72"/>
    <mergeCell ref="A57:C57"/>
    <mergeCell ref="C58:C62"/>
    <mergeCell ref="D58:D62"/>
    <mergeCell ref="E58:E62"/>
    <mergeCell ref="F58:F62"/>
    <mergeCell ref="G58:G62"/>
    <mergeCell ref="H58:H62"/>
    <mergeCell ref="O52:O56"/>
    <mergeCell ref="P52:P56"/>
    <mergeCell ref="Q52:Q56"/>
    <mergeCell ref="R52:R56"/>
    <mergeCell ref="S52:S56"/>
    <mergeCell ref="T52:T56"/>
    <mergeCell ref="I52:I56"/>
    <mergeCell ref="J52:J56"/>
    <mergeCell ref="K52:K56"/>
    <mergeCell ref="L52:L56"/>
    <mergeCell ref="M52:M56"/>
    <mergeCell ref="N52:N56"/>
    <mergeCell ref="C52:C56"/>
    <mergeCell ref="D52:D56"/>
    <mergeCell ref="E52:E56"/>
    <mergeCell ref="F52:F56"/>
    <mergeCell ref="G52:G56"/>
    <mergeCell ref="H52:H56"/>
    <mergeCell ref="I58:I62"/>
    <mergeCell ref="J58:J62"/>
    <mergeCell ref="K58:K62"/>
    <mergeCell ref="V58:V62"/>
    <mergeCell ref="W58:W62"/>
    <mergeCell ref="R47:R51"/>
    <mergeCell ref="S47:S51"/>
    <mergeCell ref="T47:T51"/>
    <mergeCell ref="U47:U51"/>
    <mergeCell ref="V47:V51"/>
    <mergeCell ref="W47:W51"/>
    <mergeCell ref="L47:L51"/>
    <mergeCell ref="M47:M51"/>
    <mergeCell ref="N47:N51"/>
    <mergeCell ref="O47:O51"/>
    <mergeCell ref="P47:P51"/>
    <mergeCell ref="Q47:Q51"/>
    <mergeCell ref="O58:O62"/>
    <mergeCell ref="P58:P62"/>
    <mergeCell ref="Q58:Q62"/>
    <mergeCell ref="R58:R62"/>
    <mergeCell ref="S58:S62"/>
    <mergeCell ref="T58:T62"/>
    <mergeCell ref="L58:L62"/>
    <mergeCell ref="M58:M62"/>
    <mergeCell ref="N58:N62"/>
    <mergeCell ref="U52:U56"/>
    <mergeCell ref="V52:V56"/>
    <mergeCell ref="W52:W56"/>
    <mergeCell ref="U58:U62"/>
    <mergeCell ref="W42:W46"/>
    <mergeCell ref="C47:C51"/>
    <mergeCell ref="D47:D51"/>
    <mergeCell ref="E47:E51"/>
    <mergeCell ref="F47:F51"/>
    <mergeCell ref="G47:G51"/>
    <mergeCell ref="H47:H51"/>
    <mergeCell ref="I47:I51"/>
    <mergeCell ref="J47:J51"/>
    <mergeCell ref="K47:K51"/>
    <mergeCell ref="Q42:Q46"/>
    <mergeCell ref="R42:R46"/>
    <mergeCell ref="S42:S46"/>
    <mergeCell ref="T42:T46"/>
    <mergeCell ref="U42:U46"/>
    <mergeCell ref="V42:V46"/>
    <mergeCell ref="K42:K46"/>
    <mergeCell ref="L42:L46"/>
    <mergeCell ref="M42:M46"/>
    <mergeCell ref="N42:N46"/>
    <mergeCell ref="O42:O46"/>
    <mergeCell ref="P42:P46"/>
    <mergeCell ref="C42:C46"/>
    <mergeCell ref="D42:D46"/>
    <mergeCell ref="E42:E46"/>
    <mergeCell ref="F42:F46"/>
    <mergeCell ref="G42:G46"/>
    <mergeCell ref="H42:H46"/>
    <mergeCell ref="I42:I46"/>
    <mergeCell ref="J42:J46"/>
    <mergeCell ref="C37:C41"/>
    <mergeCell ref="D37:D41"/>
    <mergeCell ref="E37:E41"/>
    <mergeCell ref="F37:F41"/>
    <mergeCell ref="G37:G41"/>
    <mergeCell ref="H37:H41"/>
    <mergeCell ref="I37:I41"/>
    <mergeCell ref="O32:O36"/>
    <mergeCell ref="P32:P36"/>
    <mergeCell ref="Q32:Q36"/>
    <mergeCell ref="R32:R36"/>
    <mergeCell ref="S32:S36"/>
    <mergeCell ref="T32:T36"/>
    <mergeCell ref="I32:I36"/>
    <mergeCell ref="J32:J36"/>
    <mergeCell ref="K32:K36"/>
    <mergeCell ref="L32:L36"/>
    <mergeCell ref="M32:M36"/>
    <mergeCell ref="N32:N36"/>
    <mergeCell ref="C32:C36"/>
    <mergeCell ref="D32:D36"/>
    <mergeCell ref="E32:E36"/>
    <mergeCell ref="F32:F36"/>
    <mergeCell ref="G32:G36"/>
    <mergeCell ref="H32:H36"/>
    <mergeCell ref="V37:V41"/>
    <mergeCell ref="W37:W41"/>
    <mergeCell ref="W27:W31"/>
    <mergeCell ref="L27:L31"/>
    <mergeCell ref="M27:M31"/>
    <mergeCell ref="N27:N31"/>
    <mergeCell ref="O27:O31"/>
    <mergeCell ref="P27:P31"/>
    <mergeCell ref="Q27:Q31"/>
    <mergeCell ref="P37:P41"/>
    <mergeCell ref="Q37:Q41"/>
    <mergeCell ref="R37:R41"/>
    <mergeCell ref="S37:S41"/>
    <mergeCell ref="T37:T41"/>
    <mergeCell ref="U37:U41"/>
    <mergeCell ref="J37:J41"/>
    <mergeCell ref="K37:K41"/>
    <mergeCell ref="L37:L41"/>
    <mergeCell ref="M37:M41"/>
    <mergeCell ref="N37:N41"/>
    <mergeCell ref="O37:O41"/>
    <mergeCell ref="U32:U36"/>
    <mergeCell ref="V32:V36"/>
    <mergeCell ref="W32:W36"/>
    <mergeCell ref="V27:V31"/>
    <mergeCell ref="W22:W26"/>
    <mergeCell ref="C27:C31"/>
    <mergeCell ref="D27:D31"/>
    <mergeCell ref="E27:E31"/>
    <mergeCell ref="F27:F31"/>
    <mergeCell ref="G27:G31"/>
    <mergeCell ref="H27:H31"/>
    <mergeCell ref="I27:I31"/>
    <mergeCell ref="J27:J31"/>
    <mergeCell ref="K27:K31"/>
    <mergeCell ref="Q22:Q26"/>
    <mergeCell ref="R22:R26"/>
    <mergeCell ref="S22:S26"/>
    <mergeCell ref="T22:T26"/>
    <mergeCell ref="U22:U26"/>
    <mergeCell ref="V22:V26"/>
    <mergeCell ref="K22:K26"/>
    <mergeCell ref="L22:L26"/>
    <mergeCell ref="M22:M26"/>
    <mergeCell ref="N22:N26"/>
    <mergeCell ref="L16:L20"/>
    <mergeCell ref="M16:M20"/>
    <mergeCell ref="N16:N20"/>
    <mergeCell ref="O16:O20"/>
    <mergeCell ref="P16:P20"/>
    <mergeCell ref="C16:C20"/>
    <mergeCell ref="D16:D20"/>
    <mergeCell ref="E16:E20"/>
    <mergeCell ref="F16:F20"/>
    <mergeCell ref="G16:G20"/>
    <mergeCell ref="H16:H20"/>
    <mergeCell ref="I16:I20"/>
    <mergeCell ref="J16:J20"/>
    <mergeCell ref="R27:R31"/>
    <mergeCell ref="S27:S31"/>
    <mergeCell ref="T27:T31"/>
    <mergeCell ref="U27:U31"/>
    <mergeCell ref="G11:G15"/>
    <mergeCell ref="H11:H15"/>
    <mergeCell ref="I11:I15"/>
    <mergeCell ref="O6:O10"/>
    <mergeCell ref="P6:P10"/>
    <mergeCell ref="Q6:Q10"/>
    <mergeCell ref="R6:R10"/>
    <mergeCell ref="S6:S10"/>
    <mergeCell ref="T6:T10"/>
    <mergeCell ref="I6:I10"/>
    <mergeCell ref="J6:J10"/>
    <mergeCell ref="K6:K10"/>
    <mergeCell ref="L6:L10"/>
    <mergeCell ref="O22:O26"/>
    <mergeCell ref="P22:P26"/>
    <mergeCell ref="W16:W20"/>
    <mergeCell ref="A21:C21"/>
    <mergeCell ref="C22:C26"/>
    <mergeCell ref="D22:D26"/>
    <mergeCell ref="E22:E26"/>
    <mergeCell ref="F22:F26"/>
    <mergeCell ref="G22:G26"/>
    <mergeCell ref="H22:H26"/>
    <mergeCell ref="I22:I26"/>
    <mergeCell ref="J22:J26"/>
    <mergeCell ref="Q16:Q20"/>
    <mergeCell ref="R16:R20"/>
    <mergeCell ref="S16:S20"/>
    <mergeCell ref="T16:T20"/>
    <mergeCell ref="U16:U20"/>
    <mergeCell ref="V16:V20"/>
    <mergeCell ref="K16:K20"/>
    <mergeCell ref="H6:H10"/>
    <mergeCell ref="V11:V15"/>
    <mergeCell ref="W11:W15"/>
    <mergeCell ref="T2:T4"/>
    <mergeCell ref="U2:W2"/>
    <mergeCell ref="U3:W3"/>
    <mergeCell ref="A5:C5"/>
    <mergeCell ref="N2:N4"/>
    <mergeCell ref="O2:O4"/>
    <mergeCell ref="P2:P4"/>
    <mergeCell ref="Q2:Q4"/>
    <mergeCell ref="R2:R4"/>
    <mergeCell ref="S2:S4"/>
    <mergeCell ref="P11:P15"/>
    <mergeCell ref="Q11:Q15"/>
    <mergeCell ref="R11:R15"/>
    <mergeCell ref="S11:S15"/>
    <mergeCell ref="T11:T15"/>
    <mergeCell ref="U11:U15"/>
    <mergeCell ref="J11:J15"/>
    <mergeCell ref="K11:K15"/>
    <mergeCell ref="L11:L15"/>
    <mergeCell ref="M11:M15"/>
    <mergeCell ref="N11:N15"/>
    <mergeCell ref="O11:O15"/>
    <mergeCell ref="U6:U10"/>
    <mergeCell ref="V6:V10"/>
    <mergeCell ref="W6:W10"/>
    <mergeCell ref="C11:C15"/>
    <mergeCell ref="D11:D15"/>
    <mergeCell ref="E11:E15"/>
    <mergeCell ref="F11:F15"/>
    <mergeCell ref="A301:C301"/>
    <mergeCell ref="D302:D306"/>
    <mergeCell ref="E302:E306"/>
    <mergeCell ref="F302:F306"/>
    <mergeCell ref="G302:G306"/>
    <mergeCell ref="H302:H306"/>
    <mergeCell ref="I302:I306"/>
    <mergeCell ref="J302:J306"/>
    <mergeCell ref="K302:K306"/>
    <mergeCell ref="L302:L306"/>
    <mergeCell ref="M302:M306"/>
    <mergeCell ref="N302:N306"/>
    <mergeCell ref="O302:O306"/>
    <mergeCell ref="P302:P306"/>
    <mergeCell ref="Q302:Q306"/>
    <mergeCell ref="R302:R306"/>
    <mergeCell ref="U1:W1"/>
    <mergeCell ref="F2:F4"/>
    <mergeCell ref="G2:G4"/>
    <mergeCell ref="H2:H4"/>
    <mergeCell ref="I2:I4"/>
    <mergeCell ref="J2:J4"/>
    <mergeCell ref="K2:K4"/>
    <mergeCell ref="L2:L4"/>
    <mergeCell ref="M2:M4"/>
    <mergeCell ref="M6:M10"/>
    <mergeCell ref="N6:N10"/>
    <mergeCell ref="C6:C10"/>
    <mergeCell ref="D6:D10"/>
    <mergeCell ref="E6:E10"/>
    <mergeCell ref="F6:F10"/>
    <mergeCell ref="G6:G10"/>
    <mergeCell ref="T302:T306"/>
    <mergeCell ref="U302:U306"/>
    <mergeCell ref="V302:V306"/>
    <mergeCell ref="W302:W306"/>
    <mergeCell ref="D307:D311"/>
    <mergeCell ref="E307:E311"/>
    <mergeCell ref="F307:F311"/>
    <mergeCell ref="G307:G311"/>
    <mergeCell ref="H307:H311"/>
    <mergeCell ref="I307:I311"/>
    <mergeCell ref="J307:J311"/>
    <mergeCell ref="K307:K311"/>
    <mergeCell ref="L307:L311"/>
    <mergeCell ref="M307:M311"/>
    <mergeCell ref="N307:N311"/>
    <mergeCell ref="O307:O311"/>
    <mergeCell ref="P307:P311"/>
    <mergeCell ref="Q307:Q311"/>
    <mergeCell ref="R307:R311"/>
    <mergeCell ref="S307:S311"/>
    <mergeCell ref="T307:T311"/>
    <mergeCell ref="U307:U311"/>
    <mergeCell ref="V307:V311"/>
    <mergeCell ref="W307:W311"/>
    <mergeCell ref="D312:D316"/>
    <mergeCell ref="E312:E316"/>
    <mergeCell ref="F312:F316"/>
    <mergeCell ref="G312:G316"/>
    <mergeCell ref="H312:H316"/>
    <mergeCell ref="I312:I316"/>
    <mergeCell ref="J312:J316"/>
    <mergeCell ref="K312:K316"/>
    <mergeCell ref="L312:L316"/>
    <mergeCell ref="M312:M316"/>
    <mergeCell ref="N312:N316"/>
    <mergeCell ref="O312:O316"/>
    <mergeCell ref="P312:P316"/>
    <mergeCell ref="Q312:Q316"/>
    <mergeCell ref="R312:R316"/>
    <mergeCell ref="S312:S316"/>
    <mergeCell ref="S302:S306"/>
    <mergeCell ref="L322:L326"/>
    <mergeCell ref="M322:M326"/>
    <mergeCell ref="N322:N326"/>
    <mergeCell ref="O322:O326"/>
    <mergeCell ref="P322:P326"/>
    <mergeCell ref="Q322:Q326"/>
    <mergeCell ref="R322:R326"/>
    <mergeCell ref="S322:S326"/>
    <mergeCell ref="T312:T316"/>
    <mergeCell ref="U312:U316"/>
    <mergeCell ref="V312:V316"/>
    <mergeCell ref="W312:W316"/>
    <mergeCell ref="D317:D321"/>
    <mergeCell ref="E317:E321"/>
    <mergeCell ref="F317:F321"/>
    <mergeCell ref="G317:G321"/>
    <mergeCell ref="H317:H321"/>
    <mergeCell ref="I317:I321"/>
    <mergeCell ref="J317:J321"/>
    <mergeCell ref="K317:K321"/>
    <mergeCell ref="L317:L321"/>
    <mergeCell ref="M317:M321"/>
    <mergeCell ref="N317:N321"/>
    <mergeCell ref="O317:O321"/>
    <mergeCell ref="P317:P321"/>
    <mergeCell ref="Q317:Q321"/>
    <mergeCell ref="R317:R321"/>
    <mergeCell ref="S317:S321"/>
    <mergeCell ref="T317:T321"/>
    <mergeCell ref="U317:U321"/>
    <mergeCell ref="V317:V321"/>
    <mergeCell ref="W317:W321"/>
    <mergeCell ref="T322:T326"/>
    <mergeCell ref="U322:U326"/>
    <mergeCell ref="V322:V326"/>
    <mergeCell ref="W322:W326"/>
    <mergeCell ref="D327:D331"/>
    <mergeCell ref="E327:E331"/>
    <mergeCell ref="F327:F331"/>
    <mergeCell ref="G327:G331"/>
    <mergeCell ref="H327:H331"/>
    <mergeCell ref="I327:I331"/>
    <mergeCell ref="J327:J331"/>
    <mergeCell ref="K327:K331"/>
    <mergeCell ref="L327:L331"/>
    <mergeCell ref="M327:M331"/>
    <mergeCell ref="N327:N331"/>
    <mergeCell ref="O327:O331"/>
    <mergeCell ref="P327:P331"/>
    <mergeCell ref="Q327:Q331"/>
    <mergeCell ref="R327:R331"/>
    <mergeCell ref="S327:S331"/>
    <mergeCell ref="T327:T331"/>
    <mergeCell ref="U327:U331"/>
    <mergeCell ref="V327:V331"/>
    <mergeCell ref="W327:W331"/>
    <mergeCell ref="D322:D326"/>
    <mergeCell ref="E322:E326"/>
    <mergeCell ref="F322:F326"/>
    <mergeCell ref="G322:G326"/>
    <mergeCell ref="H322:H326"/>
    <mergeCell ref="I322:I326"/>
    <mergeCell ref="J322:J326"/>
    <mergeCell ref="K322:K326"/>
  </mergeCells>
  <hyperlinks>
    <hyperlink ref="C328" r:id="rId1" location="/6-colour-green_ral6037" xr:uid="{72D119E2-7F29-4AEC-85C6-36EB78AC0784}"/>
    <hyperlink ref="C323" r:id="rId2" location="/6-colour-green_ral6037" xr:uid="{423A5F8B-ABCB-4961-B315-8C8E98C3328F}"/>
    <hyperlink ref="C318" r:id="rId3" location="/6-colour-green_ral6037" xr:uid="{F9F544BB-0FE1-49EC-A687-44758B01E324}"/>
    <hyperlink ref="C313" r:id="rId4" location="/6-colour-green_ral6037" xr:uid="{42CEE206-5D47-4DFD-82B1-23EF370C34AE}"/>
    <hyperlink ref="C308" r:id="rId5" location="/6-colour-green_ral6037" xr:uid="{1576E8FB-9B1D-45EF-8AFA-EBB2B584F241}"/>
    <hyperlink ref="C303" r:id="rId6" location="/4-colour-yellow_ral1021" xr:uid="{2F216E0F-BB4D-49AB-9089-1C5A31AC5617}"/>
  </hyperlinks>
  <pageMargins left="0.7" right="0.7" top="0.75" bottom="0.75" header="0.3" footer="0.3"/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71"/>
  <sheetViews>
    <sheetView tabSelected="1" workbookViewId="0">
      <selection activeCell="A11" sqref="A11:C11"/>
    </sheetView>
  </sheetViews>
  <sheetFormatPr defaultColWidth="9.109375" defaultRowHeight="14.4" x14ac:dyDescent="0.3"/>
  <cols>
    <col min="1" max="1" width="16.88671875" style="1" customWidth="1"/>
    <col min="2" max="2" width="10.6640625" style="465" customWidth="1"/>
    <col min="3" max="3" width="10.6640625" style="1" customWidth="1"/>
    <col min="4" max="4" width="2.6640625" style="1" customWidth="1"/>
    <col min="5" max="7" width="10.6640625" style="1" customWidth="1"/>
    <col min="8" max="8" width="4.44140625" style="1" customWidth="1"/>
    <col min="9" max="9" width="12.6640625" style="1" customWidth="1"/>
    <col min="10" max="10" width="11" style="1" customWidth="1"/>
    <col min="11" max="11" width="10.6640625" style="1" customWidth="1"/>
    <col min="12" max="12" width="2.6640625" style="1" customWidth="1"/>
    <col min="13" max="15" width="10.6640625" style="1" customWidth="1"/>
    <col min="16" max="16384" width="9.109375" style="1"/>
  </cols>
  <sheetData>
    <row r="1" spans="1:17" ht="16.350000000000001" customHeight="1" x14ac:dyDescent="0.3">
      <c r="F1" s="2"/>
      <c r="G1" s="3"/>
      <c r="H1" s="2"/>
      <c r="K1" s="4"/>
      <c r="L1" s="4"/>
      <c r="M1" s="4"/>
      <c r="N1" s="4"/>
    </row>
    <row r="2" spans="1:17" ht="16.350000000000001" customHeight="1" x14ac:dyDescent="0.3">
      <c r="F2" s="5" t="s">
        <v>95</v>
      </c>
      <c r="G2" s="5"/>
      <c r="H2" s="6"/>
      <c r="I2" s="7"/>
      <c r="O2" s="494">
        <v>45013</v>
      </c>
    </row>
    <row r="3" spans="1:17" ht="16.350000000000001" customHeight="1" x14ac:dyDescent="0.3">
      <c r="H3" s="6"/>
      <c r="I3" s="7"/>
    </row>
    <row r="4" spans="1:17" s="8" customFormat="1" ht="16.350000000000001" customHeight="1" x14ac:dyDescent="0.3">
      <c r="B4" s="466"/>
      <c r="F4" s="495" t="s">
        <v>228</v>
      </c>
      <c r="H4" s="6"/>
      <c r="I4" s="9"/>
    </row>
    <row r="5" spans="1:17" s="8" customFormat="1" ht="16.350000000000001" customHeight="1" x14ac:dyDescent="0.35">
      <c r="A5" s="10"/>
      <c r="B5" s="467"/>
      <c r="F5" s="495" t="s">
        <v>227</v>
      </c>
      <c r="H5" s="11"/>
      <c r="I5" s="9"/>
    </row>
    <row r="6" spans="1:17" s="8" customFormat="1" ht="16.350000000000001" customHeight="1" thickBot="1" x14ac:dyDescent="0.35">
      <c r="B6" s="466"/>
      <c r="H6" s="11"/>
      <c r="I6" s="9"/>
    </row>
    <row r="7" spans="1:17" s="8" customFormat="1" ht="16.350000000000001" customHeight="1" x14ac:dyDescent="0.3">
      <c r="A7" s="12"/>
      <c r="B7" s="468"/>
      <c r="C7" s="13"/>
      <c r="D7" s="13"/>
      <c r="E7" s="13"/>
      <c r="F7" s="13"/>
      <c r="G7" s="13"/>
      <c r="H7" s="14"/>
      <c r="I7" s="15"/>
      <c r="J7" s="13"/>
      <c r="K7" s="13"/>
      <c r="L7" s="13"/>
      <c r="M7" s="13"/>
      <c r="N7" s="13"/>
      <c r="O7" s="13"/>
      <c r="P7" s="16"/>
      <c r="Q7" s="17"/>
    </row>
    <row r="8" spans="1:17" s="8" customFormat="1" ht="19.350000000000001" customHeight="1" x14ac:dyDescent="0.3">
      <c r="A8" s="18" t="s">
        <v>66</v>
      </c>
      <c r="B8" s="469"/>
      <c r="C8" s="19"/>
      <c r="D8" s="20"/>
      <c r="E8" s="20"/>
      <c r="F8" s="20"/>
      <c r="G8" s="20"/>
      <c r="H8" s="20"/>
      <c r="I8" s="19" t="s">
        <v>67</v>
      </c>
      <c r="J8" s="19"/>
      <c r="K8" s="21"/>
      <c r="L8" s="22"/>
      <c r="M8" s="22"/>
      <c r="N8" s="22"/>
      <c r="O8" s="22"/>
      <c r="P8" s="23"/>
      <c r="Q8" s="17"/>
    </row>
    <row r="9" spans="1:17" s="8" customFormat="1" ht="10.35" customHeight="1" x14ac:dyDescent="0.3">
      <c r="A9" s="24"/>
      <c r="B9" s="470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3"/>
      <c r="Q9" s="17"/>
    </row>
    <row r="10" spans="1:17" s="8" customFormat="1" ht="16.350000000000001" customHeight="1" x14ac:dyDescent="0.3">
      <c r="A10" s="25" t="s">
        <v>68</v>
      </c>
      <c r="B10" s="471"/>
      <c r="C10" s="26"/>
      <c r="D10" s="27"/>
      <c r="E10" s="26" t="s">
        <v>69</v>
      </c>
      <c r="F10" s="26"/>
      <c r="G10" s="26"/>
      <c r="H10" s="27"/>
      <c r="I10" s="26" t="s">
        <v>68</v>
      </c>
      <c r="J10" s="26"/>
      <c r="K10" s="26"/>
      <c r="L10" s="27"/>
      <c r="M10" s="26" t="s">
        <v>69</v>
      </c>
      <c r="N10" s="26"/>
      <c r="O10" s="26"/>
      <c r="P10" s="23"/>
      <c r="Q10" s="17"/>
    </row>
    <row r="11" spans="1:17" s="8" customFormat="1" ht="18" customHeight="1" x14ac:dyDescent="0.3">
      <c r="A11" s="810"/>
      <c r="B11" s="791"/>
      <c r="C11" s="792"/>
      <c r="D11" s="28"/>
      <c r="E11" s="790"/>
      <c r="F11" s="791"/>
      <c r="G11" s="792"/>
      <c r="H11" s="28"/>
      <c r="I11" s="790"/>
      <c r="J11" s="791"/>
      <c r="K11" s="792"/>
      <c r="L11" s="28"/>
      <c r="M11" s="790"/>
      <c r="N11" s="791"/>
      <c r="O11" s="792"/>
      <c r="P11" s="23"/>
      <c r="Q11" s="17"/>
    </row>
    <row r="12" spans="1:17" s="8" customFormat="1" ht="7.35" customHeight="1" x14ac:dyDescent="0.3">
      <c r="A12" s="29"/>
      <c r="B12" s="472"/>
      <c r="C12" s="27"/>
      <c r="D12" s="27"/>
      <c r="E12" s="30"/>
      <c r="F12" s="30"/>
      <c r="G12" s="30"/>
      <c r="H12" s="27"/>
      <c r="I12" s="27"/>
      <c r="J12" s="27"/>
      <c r="K12" s="27"/>
      <c r="L12" s="27"/>
      <c r="M12" s="30"/>
      <c r="N12" s="30"/>
      <c r="O12" s="30"/>
      <c r="P12" s="23"/>
      <c r="Q12" s="17"/>
    </row>
    <row r="13" spans="1:17" s="8" customFormat="1" ht="16.350000000000001" customHeight="1" x14ac:dyDescent="0.3">
      <c r="A13" s="25" t="s">
        <v>70</v>
      </c>
      <c r="B13" s="471"/>
      <c r="C13" s="26"/>
      <c r="D13" s="27"/>
      <c r="E13" s="26" t="s">
        <v>71</v>
      </c>
      <c r="F13" s="26"/>
      <c r="G13" s="26"/>
      <c r="H13" s="27"/>
      <c r="I13" s="26" t="s">
        <v>70</v>
      </c>
      <c r="J13" s="26"/>
      <c r="K13" s="26"/>
      <c r="L13" s="27"/>
      <c r="M13" s="26" t="s">
        <v>71</v>
      </c>
      <c r="N13" s="26"/>
      <c r="O13" s="26"/>
      <c r="P13" s="23"/>
      <c r="Q13" s="17"/>
    </row>
    <row r="14" spans="1:17" s="8" customFormat="1" ht="18" customHeight="1" x14ac:dyDescent="0.3">
      <c r="A14" s="810"/>
      <c r="B14" s="791"/>
      <c r="C14" s="792"/>
      <c r="D14" s="31"/>
      <c r="E14" s="787"/>
      <c r="F14" s="788"/>
      <c r="G14" s="789"/>
      <c r="H14" s="31"/>
      <c r="I14" s="790"/>
      <c r="J14" s="791"/>
      <c r="K14" s="792"/>
      <c r="L14" s="31"/>
      <c r="M14" s="787"/>
      <c r="N14" s="788"/>
      <c r="O14" s="789"/>
      <c r="P14" s="23"/>
      <c r="Q14" s="17"/>
    </row>
    <row r="15" spans="1:17" s="8" customFormat="1" ht="7.35" customHeight="1" x14ac:dyDescent="0.3">
      <c r="A15" s="29"/>
      <c r="B15" s="472"/>
      <c r="C15" s="27"/>
      <c r="D15" s="27"/>
      <c r="E15" s="30"/>
      <c r="F15" s="30"/>
      <c r="G15" s="30"/>
      <c r="H15" s="27"/>
      <c r="I15" s="27"/>
      <c r="J15" s="27"/>
      <c r="K15" s="27"/>
      <c r="L15" s="27"/>
      <c r="M15" s="30"/>
      <c r="N15" s="30"/>
      <c r="O15" s="30"/>
      <c r="P15" s="23"/>
      <c r="Q15" s="17"/>
    </row>
    <row r="16" spans="1:17" s="8" customFormat="1" ht="16.350000000000001" customHeight="1" x14ac:dyDescent="0.3">
      <c r="A16" s="25" t="s">
        <v>72</v>
      </c>
      <c r="B16" s="471"/>
      <c r="C16" s="26"/>
      <c r="D16" s="27"/>
      <c r="E16" s="26" t="s">
        <v>73</v>
      </c>
      <c r="F16" s="26"/>
      <c r="G16" s="26"/>
      <c r="H16" s="27"/>
      <c r="I16" s="26" t="s">
        <v>72</v>
      </c>
      <c r="J16" s="26"/>
      <c r="K16" s="26"/>
      <c r="L16" s="27"/>
      <c r="M16" s="26" t="s">
        <v>73</v>
      </c>
      <c r="N16" s="26"/>
      <c r="O16" s="26"/>
      <c r="P16" s="23"/>
      <c r="Q16" s="17"/>
    </row>
    <row r="17" spans="1:17" ht="18" customHeight="1" x14ac:dyDescent="0.3">
      <c r="A17" s="818"/>
      <c r="B17" s="788"/>
      <c r="C17" s="789"/>
      <c r="D17" s="31"/>
      <c r="E17" s="787"/>
      <c r="F17" s="788"/>
      <c r="G17" s="789"/>
      <c r="H17" s="32"/>
      <c r="I17" s="787"/>
      <c r="J17" s="788"/>
      <c r="K17" s="789"/>
      <c r="L17" s="31"/>
      <c r="M17" s="787"/>
      <c r="N17" s="788"/>
      <c r="O17" s="789"/>
      <c r="P17" s="33"/>
      <c r="Q17" s="34"/>
    </row>
    <row r="18" spans="1:17" ht="7.35" customHeight="1" x14ac:dyDescent="0.3">
      <c r="A18" s="29"/>
      <c r="B18" s="472"/>
      <c r="C18" s="27"/>
      <c r="D18" s="27"/>
      <c r="E18" s="30"/>
      <c r="F18" s="30"/>
      <c r="G18" s="30"/>
      <c r="H18" s="27"/>
      <c r="I18" s="27"/>
      <c r="J18" s="27"/>
      <c r="K18" s="27"/>
      <c r="L18" s="27"/>
      <c r="M18" s="35"/>
      <c r="N18" s="35"/>
      <c r="O18" s="35"/>
      <c r="P18" s="33"/>
      <c r="Q18" s="34"/>
    </row>
    <row r="19" spans="1:17" ht="16.350000000000001" customHeight="1" x14ac:dyDescent="0.3">
      <c r="A19" s="25" t="s">
        <v>74</v>
      </c>
      <c r="B19" s="471"/>
      <c r="C19" s="26"/>
      <c r="D19" s="27"/>
      <c r="E19" s="27" t="s">
        <v>219</v>
      </c>
      <c r="F19" s="26"/>
      <c r="G19" s="26"/>
      <c r="H19" s="27"/>
      <c r="I19" s="26" t="s">
        <v>74</v>
      </c>
      <c r="J19" s="26"/>
      <c r="K19" s="26"/>
      <c r="L19" s="36"/>
      <c r="M19" s="22"/>
      <c r="N19" s="27"/>
      <c r="O19" s="27"/>
      <c r="P19" s="33"/>
      <c r="Q19" s="34"/>
    </row>
    <row r="20" spans="1:17" ht="18" customHeight="1" x14ac:dyDescent="0.3">
      <c r="A20" s="810"/>
      <c r="B20" s="791"/>
      <c r="C20" s="792"/>
      <c r="D20" s="31"/>
      <c r="E20" s="787"/>
      <c r="F20" s="788"/>
      <c r="G20" s="789"/>
      <c r="H20" s="32"/>
      <c r="I20" s="790"/>
      <c r="J20" s="791"/>
      <c r="K20" s="792"/>
      <c r="L20" s="28"/>
      <c r="M20" s="811"/>
      <c r="N20" s="811"/>
      <c r="O20" s="811"/>
      <c r="P20" s="33"/>
      <c r="Q20" s="34"/>
    </row>
    <row r="21" spans="1:17" ht="7.35" customHeight="1" x14ac:dyDescent="0.3">
      <c r="A21" s="29"/>
      <c r="B21" s="472"/>
      <c r="C21" s="27"/>
      <c r="D21" s="27"/>
      <c r="E21" s="30"/>
      <c r="F21" s="30"/>
      <c r="G21" s="30"/>
      <c r="H21" s="27"/>
      <c r="I21" s="27"/>
      <c r="J21" s="27"/>
      <c r="K21" s="27"/>
      <c r="L21" s="27"/>
      <c r="M21" s="30"/>
      <c r="N21" s="30"/>
      <c r="O21" s="30"/>
      <c r="P21" s="33"/>
      <c r="Q21" s="34"/>
    </row>
    <row r="22" spans="1:17" ht="16.350000000000001" customHeight="1" x14ac:dyDescent="0.3">
      <c r="A22" s="25" t="s">
        <v>75</v>
      </c>
      <c r="B22" s="471"/>
      <c r="C22" s="26"/>
      <c r="D22" s="27"/>
      <c r="E22" s="26" t="s">
        <v>76</v>
      </c>
      <c r="F22" s="26"/>
      <c r="G22" s="26"/>
      <c r="H22" s="27"/>
      <c r="I22" s="26" t="s">
        <v>75</v>
      </c>
      <c r="J22" s="26"/>
      <c r="K22" s="26"/>
      <c r="L22" s="27"/>
      <c r="M22" s="26" t="s">
        <v>76</v>
      </c>
      <c r="N22" s="26"/>
      <c r="O22" s="26"/>
      <c r="P22" s="33"/>
      <c r="Q22" s="34"/>
    </row>
    <row r="23" spans="1:17" ht="18" customHeight="1" x14ac:dyDescent="0.3">
      <c r="A23" s="818"/>
      <c r="B23" s="788"/>
      <c r="C23" s="789"/>
      <c r="D23" s="31"/>
      <c r="E23" s="819"/>
      <c r="F23" s="791"/>
      <c r="G23" s="792"/>
      <c r="H23" s="32"/>
      <c r="I23" s="787"/>
      <c r="J23" s="788"/>
      <c r="K23" s="789"/>
      <c r="L23" s="31"/>
      <c r="M23" s="790"/>
      <c r="N23" s="791"/>
      <c r="O23" s="792"/>
      <c r="P23" s="33"/>
      <c r="Q23" s="34"/>
    </row>
    <row r="24" spans="1:17" ht="16.350000000000001" customHeight="1" x14ac:dyDescent="0.3">
      <c r="A24" s="24"/>
      <c r="B24" s="470"/>
      <c r="C24" s="22"/>
      <c r="D24" s="22"/>
      <c r="E24" s="37"/>
      <c r="F24" s="37"/>
      <c r="G24" s="37"/>
      <c r="H24" s="22"/>
      <c r="I24" s="22"/>
      <c r="J24" s="22"/>
      <c r="K24" s="22"/>
      <c r="L24" s="22"/>
      <c r="M24" s="37"/>
      <c r="N24" s="37"/>
      <c r="O24" s="37"/>
      <c r="P24" s="33"/>
      <c r="Q24" s="34"/>
    </row>
    <row r="25" spans="1:17" ht="16.350000000000001" customHeight="1" thickBot="1" x14ac:dyDescent="0.35">
      <c r="A25" s="38"/>
      <c r="B25" s="473"/>
      <c r="C25" s="40"/>
      <c r="D25" s="40"/>
      <c r="E25" s="40"/>
      <c r="F25" s="40"/>
      <c r="G25" s="41"/>
      <c r="H25" s="41"/>
      <c r="I25" s="40"/>
      <c r="J25" s="39"/>
      <c r="K25" s="39"/>
      <c r="L25" s="39"/>
      <c r="M25" s="40"/>
      <c r="N25" s="40"/>
      <c r="O25" s="40"/>
      <c r="P25" s="42"/>
      <c r="Q25" s="34"/>
    </row>
    <row r="26" spans="1:17" ht="16.350000000000001" customHeight="1" thickBot="1" x14ac:dyDescent="0.35">
      <c r="A26" s="43"/>
      <c r="B26" s="474"/>
      <c r="C26" s="44"/>
      <c r="D26" s="44"/>
      <c r="E26" s="44"/>
      <c r="F26" s="44"/>
      <c r="G26" s="43"/>
      <c r="H26" s="43"/>
      <c r="I26" s="44"/>
      <c r="J26" s="44"/>
      <c r="K26" s="44"/>
      <c r="L26" s="44"/>
      <c r="M26" s="44"/>
      <c r="N26" s="44"/>
      <c r="O26" s="44"/>
      <c r="P26" s="44"/>
    </row>
    <row r="27" spans="1:17" ht="16.350000000000001" customHeight="1" thickBot="1" x14ac:dyDescent="0.35">
      <c r="A27" s="45"/>
      <c r="B27" s="475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7"/>
      <c r="N27" s="48"/>
      <c r="O27" s="48"/>
      <c r="P27" s="49"/>
      <c r="Q27" s="34"/>
    </row>
    <row r="28" spans="1:17" ht="21.9" customHeight="1" thickBot="1" x14ac:dyDescent="0.35">
      <c r="A28" s="50" t="s">
        <v>77</v>
      </c>
      <c r="B28" s="476"/>
      <c r="C28" s="51"/>
      <c r="D28" s="51"/>
      <c r="E28" s="51"/>
      <c r="F28" s="51"/>
      <c r="G28" s="51"/>
      <c r="H28" s="51"/>
      <c r="I28" s="256"/>
      <c r="J28" s="51"/>
      <c r="K28" s="51"/>
      <c r="L28" s="52"/>
      <c r="M28" s="53"/>
      <c r="N28" s="54"/>
      <c r="O28" s="54"/>
      <c r="P28" s="55"/>
      <c r="Q28" s="34"/>
    </row>
    <row r="29" spans="1:17" ht="9.6" customHeight="1" thickBot="1" x14ac:dyDescent="0.35">
      <c r="A29" s="56"/>
      <c r="B29" s="477"/>
      <c r="C29" s="51"/>
      <c r="D29" s="51"/>
      <c r="E29" s="51"/>
      <c r="F29" s="51"/>
      <c r="G29" s="51"/>
      <c r="H29" s="51"/>
      <c r="I29" s="258"/>
      <c r="J29" s="51"/>
      <c r="K29" s="51"/>
      <c r="L29" s="52"/>
      <c r="M29" s="53"/>
      <c r="N29" s="54"/>
      <c r="O29" s="54"/>
      <c r="P29" s="55"/>
      <c r="Q29" s="34"/>
    </row>
    <row r="30" spans="1:17" ht="16.350000000000001" customHeight="1" thickBot="1" x14ac:dyDescent="0.35">
      <c r="A30" s="57" t="s">
        <v>78</v>
      </c>
      <c r="B30" s="477"/>
      <c r="C30" s="51"/>
      <c r="D30" s="51"/>
      <c r="E30" s="51"/>
      <c r="F30" s="51"/>
      <c r="G30" s="51"/>
      <c r="H30" s="257"/>
      <c r="I30" s="314" t="s">
        <v>162</v>
      </c>
      <c r="J30" s="51"/>
      <c r="K30" s="51"/>
      <c r="L30" s="262"/>
      <c r="M30" s="263"/>
      <c r="N30" s="264"/>
      <c r="O30" s="264"/>
      <c r="P30" s="265"/>
      <c r="Q30" s="34"/>
    </row>
    <row r="31" spans="1:17" ht="16.350000000000001" customHeight="1" thickBot="1" x14ac:dyDescent="0.35">
      <c r="A31" s="56"/>
      <c r="B31" s="477"/>
      <c r="C31" s="51"/>
      <c r="D31" s="51"/>
      <c r="E31" s="51"/>
      <c r="F31" s="51"/>
      <c r="G31" s="51"/>
      <c r="H31" s="51"/>
      <c r="I31" s="51"/>
      <c r="J31" s="51"/>
      <c r="K31" s="51"/>
      <c r="L31" s="262"/>
      <c r="M31" s="263"/>
      <c r="N31" s="264"/>
      <c r="O31" s="264"/>
      <c r="P31" s="265"/>
      <c r="Q31" s="34"/>
    </row>
    <row r="32" spans="1:17" ht="18" customHeight="1" thickBot="1" x14ac:dyDescent="0.35">
      <c r="A32" s="58" t="s">
        <v>79</v>
      </c>
      <c r="B32" s="793">
        <f>'Fibreglass Volumes'!X1</f>
        <v>0</v>
      </c>
      <c r="C32" s="794"/>
      <c r="D32" s="59"/>
      <c r="E32" s="44"/>
      <c r="F32" s="37"/>
      <c r="G32" s="37"/>
      <c r="H32" s="60"/>
      <c r="I32" s="315" t="s">
        <v>8</v>
      </c>
      <c r="J32" s="795">
        <f>'PE Holds'!X2</f>
        <v>0</v>
      </c>
      <c r="K32" s="796"/>
      <c r="L32" s="261"/>
      <c r="M32" s="259"/>
      <c r="N32" s="259"/>
      <c r="O32" s="259"/>
      <c r="P32" s="260"/>
      <c r="Q32" s="34"/>
    </row>
    <row r="33" spans="1:17" ht="18" customHeight="1" thickBot="1" x14ac:dyDescent="0.35">
      <c r="A33" s="61" t="s">
        <v>80</v>
      </c>
      <c r="B33" s="799">
        <f>'Fibreglass Volumes'!X3</f>
        <v>0</v>
      </c>
      <c r="C33" s="800"/>
      <c r="D33" s="22"/>
      <c r="E33" s="62"/>
      <c r="F33" s="37"/>
      <c r="G33" s="22"/>
      <c r="H33" s="213"/>
      <c r="I33" s="315" t="s">
        <v>80</v>
      </c>
      <c r="J33" s="799">
        <f>'PE Holds'!X3</f>
        <v>0</v>
      </c>
      <c r="K33" s="809"/>
      <c r="L33" s="262"/>
      <c r="M33" s="263"/>
      <c r="N33" s="264"/>
      <c r="O33" s="259"/>
      <c r="P33" s="260"/>
      <c r="Q33" s="34"/>
    </row>
    <row r="34" spans="1:17" ht="11.1" customHeight="1" x14ac:dyDescent="0.3">
      <c r="A34" s="63"/>
      <c r="B34" s="478"/>
      <c r="C34" s="64"/>
      <c r="D34" s="65"/>
      <c r="E34" s="66"/>
      <c r="F34" s="22"/>
      <c r="G34" s="22"/>
      <c r="H34" s="213"/>
      <c r="I34" s="316"/>
      <c r="J34" s="317"/>
      <c r="K34" s="64"/>
      <c r="L34" s="34"/>
      <c r="M34" s="67"/>
      <c r="P34" s="55"/>
      <c r="Q34" s="34"/>
    </row>
    <row r="35" spans="1:17" ht="18" customHeight="1" x14ac:dyDescent="0.3">
      <c r="A35" s="68" t="s">
        <v>94</v>
      </c>
      <c r="B35" s="801">
        <v>15</v>
      </c>
      <c r="C35" s="802"/>
      <c r="D35" s="69"/>
      <c r="E35" s="22"/>
      <c r="F35" s="37"/>
      <c r="G35" s="22"/>
      <c r="H35" s="213"/>
      <c r="I35" s="318" t="s">
        <v>94</v>
      </c>
      <c r="J35" s="801">
        <v>15</v>
      </c>
      <c r="K35" s="802"/>
      <c r="L35" s="34"/>
      <c r="M35" s="54"/>
      <c r="P35" s="55"/>
      <c r="Q35" s="34"/>
    </row>
    <row r="36" spans="1:17" ht="18" customHeight="1" x14ac:dyDescent="0.3">
      <c r="A36" s="70" t="s">
        <v>81</v>
      </c>
      <c r="B36" s="803">
        <f>B35/100*B33</f>
        <v>0</v>
      </c>
      <c r="C36" s="804"/>
      <c r="D36" s="69"/>
      <c r="E36" s="22"/>
      <c r="F36" s="37"/>
      <c r="G36" s="22"/>
      <c r="H36" s="213"/>
      <c r="I36" s="319" t="s">
        <v>81</v>
      </c>
      <c r="J36" s="803">
        <f>J35/100*J33</f>
        <v>0</v>
      </c>
      <c r="K36" s="804"/>
      <c r="L36" s="34"/>
      <c r="P36" s="55"/>
      <c r="Q36" s="34"/>
    </row>
    <row r="37" spans="1:17" ht="12.6" customHeight="1" x14ac:dyDescent="0.3">
      <c r="A37" s="71"/>
      <c r="B37" s="479"/>
      <c r="C37" s="72"/>
      <c r="D37" s="69"/>
      <c r="E37" s="22"/>
      <c r="F37" s="37"/>
      <c r="G37" s="22"/>
      <c r="H37" s="213"/>
      <c r="I37" s="316"/>
      <c r="J37" s="320"/>
      <c r="K37" s="321"/>
      <c r="L37" s="34"/>
      <c r="M37" s="67"/>
      <c r="P37" s="55"/>
      <c r="Q37" s="34"/>
    </row>
    <row r="38" spans="1:17" ht="18" customHeight="1" x14ac:dyDescent="0.3">
      <c r="A38" s="68" t="s">
        <v>82</v>
      </c>
      <c r="B38" s="805">
        <f>B33-B36</f>
        <v>0</v>
      </c>
      <c r="C38" s="806"/>
      <c r="D38" s="69"/>
      <c r="E38" s="62"/>
      <c r="F38" s="22"/>
      <c r="G38" s="22"/>
      <c r="H38" s="213"/>
      <c r="I38" s="318" t="s">
        <v>82</v>
      </c>
      <c r="J38" s="805">
        <f>J33-J36</f>
        <v>0</v>
      </c>
      <c r="K38" s="806"/>
      <c r="L38" s="34"/>
      <c r="M38" s="54"/>
      <c r="P38" s="55"/>
      <c r="Q38" s="34"/>
    </row>
    <row r="39" spans="1:17" ht="18" customHeight="1" x14ac:dyDescent="0.3">
      <c r="A39" s="73"/>
      <c r="B39" s="474"/>
      <c r="C39" s="44"/>
      <c r="D39" s="32"/>
      <c r="E39" s="22"/>
      <c r="F39" s="22"/>
      <c r="G39" s="22"/>
      <c r="H39" s="22"/>
      <c r="I39" s="37"/>
      <c r="J39" s="37"/>
      <c r="K39" s="37"/>
      <c r="L39" s="54"/>
      <c r="P39" s="55"/>
      <c r="Q39" s="34"/>
    </row>
    <row r="40" spans="1:17" s="490" customFormat="1" ht="18" customHeight="1" x14ac:dyDescent="0.3">
      <c r="A40" s="487" t="s">
        <v>83</v>
      </c>
      <c r="B40" s="807">
        <v>0</v>
      </c>
      <c r="C40" s="808"/>
      <c r="D40" s="488"/>
      <c r="E40" s="489"/>
      <c r="F40" s="489"/>
      <c r="G40" s="489"/>
      <c r="H40" s="489"/>
      <c r="I40" s="489"/>
      <c r="J40" s="489"/>
      <c r="K40" s="489"/>
      <c r="O40" s="491"/>
      <c r="P40" s="492"/>
      <c r="Q40" s="493"/>
    </row>
    <row r="41" spans="1:17" x14ac:dyDescent="0.3">
      <c r="A41" s="74"/>
      <c r="B41" s="474"/>
      <c r="C41" s="37"/>
      <c r="D41" s="37"/>
      <c r="E41" s="37"/>
      <c r="F41" s="22"/>
      <c r="G41" s="22"/>
      <c r="H41" s="22"/>
      <c r="I41" s="22"/>
      <c r="J41" s="22"/>
      <c r="K41" s="22"/>
      <c r="P41" s="55"/>
      <c r="Q41" s="34"/>
    </row>
    <row r="42" spans="1:17" ht="16.2" thickBot="1" x14ac:dyDescent="0.35">
      <c r="A42" s="75" t="s">
        <v>84</v>
      </c>
      <c r="B42" s="480"/>
      <c r="C42" s="76"/>
      <c r="D42" s="76"/>
      <c r="E42" s="76"/>
      <c r="F42" s="76"/>
      <c r="G42" s="76"/>
      <c r="H42" s="22"/>
      <c r="I42" s="22"/>
      <c r="J42" s="22"/>
      <c r="K42" s="22"/>
      <c r="P42" s="55"/>
      <c r="Q42" s="34"/>
    </row>
    <row r="43" spans="1:17" ht="20.100000000000001" customHeight="1" x14ac:dyDescent="0.3">
      <c r="A43" s="211"/>
      <c r="B43" s="481" t="s">
        <v>163</v>
      </c>
      <c r="C43" s="322"/>
      <c r="D43" s="323"/>
      <c r="E43" s="797">
        <f>J33+B33+B40</f>
        <v>0</v>
      </c>
      <c r="F43" s="797"/>
      <c r="G43" s="798"/>
      <c r="H43" s="76"/>
      <c r="I43" s="76"/>
      <c r="J43" s="76"/>
      <c r="K43" s="76"/>
      <c r="L43" s="8"/>
      <c r="M43" s="8"/>
      <c r="N43" s="8"/>
      <c r="O43" s="8"/>
      <c r="P43" s="212"/>
      <c r="Q43" s="34"/>
    </row>
    <row r="44" spans="1:17" ht="20.100000000000001" customHeight="1" x14ac:dyDescent="0.3">
      <c r="A44" s="330"/>
      <c r="B44" s="482" t="s">
        <v>164</v>
      </c>
      <c r="C44" s="324"/>
      <c r="D44" s="325"/>
      <c r="E44" s="326"/>
      <c r="F44" s="486">
        <f>B36+J36</f>
        <v>0</v>
      </c>
      <c r="G44" s="327"/>
      <c r="H44" s="331"/>
      <c r="I44" s="332"/>
      <c r="J44" s="332"/>
      <c r="K44" s="332"/>
      <c r="L44" s="333"/>
      <c r="M44" s="333"/>
      <c r="N44" s="333"/>
      <c r="O44" s="333"/>
      <c r="P44" s="334"/>
      <c r="Q44" s="34"/>
    </row>
    <row r="45" spans="1:17" ht="20.100000000000001" customHeight="1" thickBot="1" x14ac:dyDescent="0.35">
      <c r="A45" s="330"/>
      <c r="B45" s="483" t="s">
        <v>165</v>
      </c>
      <c r="C45" s="328">
        <v>20</v>
      </c>
      <c r="D45" s="329" t="s">
        <v>166</v>
      </c>
      <c r="E45" s="812">
        <f>C45/100*B38+C45/100*J38+C45/100*B40</f>
        <v>0</v>
      </c>
      <c r="F45" s="812"/>
      <c r="G45" s="813"/>
      <c r="H45" s="331"/>
      <c r="I45" s="332"/>
      <c r="J45" s="332"/>
      <c r="K45" s="332"/>
      <c r="L45" s="333"/>
      <c r="M45" s="333"/>
      <c r="N45" s="333"/>
      <c r="O45" s="333"/>
      <c r="P45" s="334"/>
      <c r="Q45" s="34"/>
    </row>
    <row r="46" spans="1:17" ht="20.100000000000001" customHeight="1" thickBot="1" x14ac:dyDescent="0.35">
      <c r="A46" s="330"/>
      <c r="B46" s="814" t="s">
        <v>85</v>
      </c>
      <c r="C46" s="815"/>
      <c r="D46" s="815"/>
      <c r="E46" s="816">
        <f>E43-F44+E45</f>
        <v>0</v>
      </c>
      <c r="F46" s="816"/>
      <c r="G46" s="817"/>
      <c r="H46" s="331"/>
      <c r="I46" s="332"/>
      <c r="J46" s="332"/>
      <c r="K46" s="332"/>
      <c r="L46" s="333"/>
      <c r="M46" s="333"/>
      <c r="N46" s="333"/>
      <c r="O46" s="333"/>
      <c r="P46" s="334"/>
      <c r="Q46" s="34"/>
    </row>
    <row r="47" spans="1:17" x14ac:dyDescent="0.3">
      <c r="A47" s="54"/>
      <c r="B47" s="48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5"/>
      <c r="Q47" s="34"/>
    </row>
    <row r="48" spans="1:17" ht="15" thickBot="1" x14ac:dyDescent="0.35">
      <c r="A48" s="76"/>
      <c r="B48" s="474"/>
      <c r="C48" s="44"/>
      <c r="D48" s="44"/>
      <c r="E48" s="44"/>
      <c r="F48" s="44"/>
      <c r="G48" s="44"/>
      <c r="H48" s="76"/>
      <c r="I48" s="76"/>
      <c r="J48" s="76"/>
      <c r="K48" s="76"/>
      <c r="L48" s="8"/>
      <c r="M48" s="8"/>
      <c r="N48" s="8"/>
      <c r="O48" s="8"/>
      <c r="P48" s="78"/>
      <c r="Q48" s="34"/>
    </row>
    <row r="49" spans="1:16" ht="16.350000000000001" customHeight="1" x14ac:dyDescent="0.3">
      <c r="A49" s="37"/>
      <c r="B49" s="485"/>
      <c r="C49" s="37"/>
      <c r="D49" s="37"/>
      <c r="E49" s="37"/>
      <c r="F49" s="37"/>
      <c r="G49" s="37"/>
      <c r="H49" s="37"/>
      <c r="I49" s="37"/>
      <c r="J49" s="37"/>
      <c r="K49" s="37"/>
      <c r="L49" s="54"/>
      <c r="M49" s="54"/>
      <c r="N49" s="54"/>
      <c r="O49" s="54"/>
      <c r="P49" s="54"/>
    </row>
    <row r="50" spans="1:16" x14ac:dyDescent="0.3">
      <c r="A50" s="22"/>
      <c r="B50" s="470"/>
      <c r="C50" s="22"/>
      <c r="D50" s="22"/>
      <c r="E50" s="22"/>
      <c r="F50" s="22"/>
      <c r="G50" s="22"/>
      <c r="H50" s="22"/>
      <c r="I50" s="22"/>
      <c r="J50" s="22"/>
      <c r="K50" s="22"/>
    </row>
    <row r="59" spans="1:16" x14ac:dyDescent="0.3">
      <c r="P59" s="34"/>
    </row>
    <row r="60" spans="1:16" ht="7.35" customHeight="1" x14ac:dyDescent="0.3"/>
    <row r="62" spans="1:16" x14ac:dyDescent="0.3">
      <c r="P62" s="34"/>
    </row>
    <row r="63" spans="1:16" ht="7.35" customHeight="1" x14ac:dyDescent="0.3"/>
    <row r="65" spans="16:16" x14ac:dyDescent="0.3">
      <c r="P65" s="34"/>
    </row>
    <row r="66" spans="16:16" ht="7.35" customHeight="1" x14ac:dyDescent="0.3"/>
    <row r="67" spans="16:16" x14ac:dyDescent="0.3">
      <c r="P67" s="34"/>
    </row>
    <row r="68" spans="16:16" x14ac:dyDescent="0.3">
      <c r="P68" s="34"/>
    </row>
    <row r="69" spans="16:16" ht="7.35" customHeight="1" x14ac:dyDescent="0.3"/>
    <row r="71" spans="16:16" x14ac:dyDescent="0.3">
      <c r="P71" s="34"/>
    </row>
  </sheetData>
  <sheetProtection algorithmName="SHA-512" hashValue="EIf+j9BV149n1kCnQ6UVcImkfgGirBRWAXMmw2l2/JfuvCsnCrWrUnfSquC0LKbHE/Tf8QtkR6uT2LK/nRxIRw==" saltValue="xuRXXFCsRqNZhB/jcDhQYQ==" spinCount="100000" sheet="1" objects="1" scenarios="1" selectLockedCells="1"/>
  <mergeCells count="35">
    <mergeCell ref="E45:G45"/>
    <mergeCell ref="B46:D46"/>
    <mergeCell ref="E46:G46"/>
    <mergeCell ref="A11:C11"/>
    <mergeCell ref="E11:G11"/>
    <mergeCell ref="A17:C17"/>
    <mergeCell ref="E17:G17"/>
    <mergeCell ref="A23:C23"/>
    <mergeCell ref="E23:G23"/>
    <mergeCell ref="I11:K11"/>
    <mergeCell ref="M11:O11"/>
    <mergeCell ref="A14:C14"/>
    <mergeCell ref="E14:G14"/>
    <mergeCell ref="I14:K14"/>
    <mergeCell ref="M14:O14"/>
    <mergeCell ref="I17:K17"/>
    <mergeCell ref="M17:O17"/>
    <mergeCell ref="A20:C20"/>
    <mergeCell ref="E20:G20"/>
    <mergeCell ref="I20:K20"/>
    <mergeCell ref="M20:O20"/>
    <mergeCell ref="I23:K23"/>
    <mergeCell ref="M23:O23"/>
    <mergeCell ref="B32:C32"/>
    <mergeCell ref="J32:K32"/>
    <mergeCell ref="E43:G43"/>
    <mergeCell ref="B33:C33"/>
    <mergeCell ref="B35:C35"/>
    <mergeCell ref="J35:K35"/>
    <mergeCell ref="B36:C36"/>
    <mergeCell ref="J36:K36"/>
    <mergeCell ref="B38:C38"/>
    <mergeCell ref="J38:K38"/>
    <mergeCell ref="B40:C40"/>
    <mergeCell ref="J33:K33"/>
  </mergeCells>
  <hyperlinks>
    <hyperlink ref="F2" r:id="rId1" xr:uid="{8213923B-BC18-4A46-A364-1BEAF4E5A615}"/>
  </hyperlinks>
  <pageMargins left="0.7" right="0.7" top="0.75" bottom="0.75" header="0.3" footer="0.3"/>
  <pageSetup paperSize="9" orientation="portrait" horizontalDpi="4294967292" verticalDpi="4294967292" r:id="rId2"/>
  <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Fibreglass Volumes</vt:lpstr>
      <vt:lpstr>PE Holds</vt:lpstr>
      <vt:lpstr>Order Summary</vt:lpstr>
    </vt:vector>
  </TitlesOfParts>
  <Company>Arnes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Jure</dc:creator>
  <cp:lastModifiedBy>Katherine Mills</cp:lastModifiedBy>
  <dcterms:created xsi:type="dcterms:W3CDTF">2019-11-17T19:51:02Z</dcterms:created>
  <dcterms:modified xsi:type="dcterms:W3CDTF">2023-03-30T04:08:49Z</dcterms:modified>
</cp:coreProperties>
</file>