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84" yWindow="36" windowWidth="16212" windowHeight="4752"/>
  </bookViews>
  <sheets>
    <sheet name="Drive less" sheetId="3" r:id="rId1"/>
    <sheet name="Activity data" sheetId="4" r:id="rId2"/>
    <sheet name="Tailpipe + embedded emissions" sheetId="5" r:id="rId3"/>
  </sheets>
  <calcPr calcId="124519"/>
</workbook>
</file>

<file path=xl/calcChain.xml><?xml version="1.0" encoding="utf-8"?>
<calcChain xmlns="http://schemas.openxmlformats.org/spreadsheetml/2006/main">
  <c r="D8" i="3"/>
  <c r="D7"/>
  <c r="D6"/>
  <c r="F8"/>
  <c r="G8" s="1"/>
  <c r="H8" s="1"/>
  <c r="C8"/>
  <c r="C4"/>
  <c r="E4"/>
  <c r="D4"/>
  <c r="F7"/>
  <c r="G7" s="1"/>
  <c r="H7" s="1"/>
  <c r="D2"/>
  <c r="F2" s="1"/>
  <c r="G2" s="1"/>
  <c r="F4" l="1"/>
  <c r="G4" s="1"/>
  <c r="H4" s="1"/>
  <c r="F6"/>
  <c r="G6" s="1"/>
  <c r="H6" s="1"/>
</calcChain>
</file>

<file path=xl/sharedStrings.xml><?xml version="1.0" encoding="utf-8"?>
<sst xmlns="http://schemas.openxmlformats.org/spreadsheetml/2006/main" count="89" uniqueCount="76">
  <si>
    <t>Trip</t>
  </si>
  <si>
    <t>Mode</t>
  </si>
  <si>
    <t>Driver-only car</t>
  </si>
  <si>
    <t>Emissions factor (KG CO2e per KM vehicle)</t>
  </si>
  <si>
    <t>Vehicle distance (KM)</t>
  </si>
  <si>
    <t>Car pool (driver +1)</t>
  </si>
  <si>
    <t>Car pool (driver +2)</t>
  </si>
  <si>
    <t>Trip distance (KM per person per year)</t>
  </si>
  <si>
    <t>Total</t>
  </si>
  <si>
    <t>Emissions per vehicle per year (KG CO2e)</t>
  </si>
  <si>
    <t>Emissions per person per year (KG CO2e)</t>
  </si>
  <si>
    <t>% of distance travelled by transport method</t>
  </si>
  <si>
    <t>KM per person per year</t>
  </si>
  <si>
    <t>Notes</t>
  </si>
  <si>
    <t>ACT average</t>
  </si>
  <si>
    <t>Private vehicle (driver only or driver+passenger)</t>
  </si>
  <si>
    <t>18.2 kilometres traveled by private vehicle per person per day with an average vehicle occupancy of 1.46 and an average trip distance of 7.9 kilometres.</t>
  </si>
  <si>
    <t>Walking</t>
  </si>
  <si>
    <t>ACTION Bus + school bus</t>
  </si>
  <si>
    <t>Bike</t>
  </si>
  <si>
    <t>Motorbike</t>
  </si>
  <si>
    <t>Taxi</t>
  </si>
  <si>
    <t xml:space="preserve"> </t>
  </si>
  <si>
    <t>ACT average private vehicle figure from 'Moving Canberra 2019 - 2045' published 2018, based on 2017 survey data</t>
  </si>
  <si>
    <t>https://s3.ap-southeast-2.amazonaws.com/hdp.au.prod.app.act-yoursay.files/7715/4508/8347/INTEGRATED_TRANSPORT_STRATEGY_-_181514.pdf</t>
  </si>
  <si>
    <t>P 11 says on average ACT and Queanbeyan people travel 18.2 kilometres by private vehicle per person each day.</t>
  </si>
  <si>
    <t>Detailed ACT figures from ACT Government Open Data Portal dataACT</t>
  </si>
  <si>
    <t>https://www.data.act.gov.au/Transport/ACTQP-HTS-Average-Trip-Time-and-Distance-Categoris/c8es-u7u9</t>
  </si>
  <si>
    <t>https://www.data.act.gov.au/Transport/ACTQP-HTS-Trip-count-Categorised-by-Method-of-Tran/dum2-2fbp</t>
  </si>
  <si>
    <t>I've used this dataset for the % breakdown of distance travelled by transport method and applied that to get KM per person per year.</t>
  </si>
  <si>
    <t>Average bus passengers from ACT Government dataset 'Average Passenger Boardings by Service Type 2017-18'</t>
  </si>
  <si>
    <t>https://www.data.act.gov.au/Transport/Average-Passenger-Boardings-By-Service-Type-2017-1/v8cf-i3z8</t>
  </si>
  <si>
    <t xml:space="preserve">Data showed an average of 23.8 passengers across all services, with coverage services only 11.8 up to Rapid services averaging 36.2. I've used 23.8. </t>
  </si>
  <si>
    <t>Transport mode</t>
  </si>
  <si>
    <t>Embedded emissions per KM (KG CO2e)</t>
  </si>
  <si>
    <t>Tailpipe emissions per KM (KG CO2e)</t>
  </si>
  <si>
    <t>Embedded + tailpipe emissions per KM (KG CO2e)</t>
  </si>
  <si>
    <t>Embedded + tailpipe emissions per KM per passenger (KG CO2e)</t>
  </si>
  <si>
    <t>Car (petrol)*</t>
  </si>
  <si>
    <t>Car with driver + passenger</t>
  </si>
  <si>
    <t>Car with driver + 2 passengers</t>
  </si>
  <si>
    <t>Light commercial vehicle eg. ute, van (petrol)*</t>
  </si>
  <si>
    <t>Motorbike (petrol)#</t>
  </si>
  <si>
    <t>Bike (pedal powered)#</t>
  </si>
  <si>
    <t>Car (diesel)*</t>
  </si>
  <si>
    <t>Electric car (EV) on average Australian grid factor#</t>
  </si>
  <si>
    <t>Electric car (EV) on ACT 100% renewables grid#</t>
  </si>
  <si>
    <t>Electric bike on average Australian grid factor#</t>
  </si>
  <si>
    <t>Electric bike on ACT 100% renewables grid#</t>
  </si>
  <si>
    <t>Walking#</t>
  </si>
  <si>
    <t>Bus (diesel)*</t>
  </si>
  <si>
    <t>Assumes average of 23.8 passengers per bus based on ACT Government data</t>
  </si>
  <si>
    <t>Light commercial vehicle (diesel)*</t>
  </si>
  <si>
    <t>Inclusions</t>
  </si>
  <si>
    <t>Embedded carbon to manufacture a bike, motorbike or car.</t>
  </si>
  <si>
    <t>Tailpipe emissions to run a car, bus, EV car, light rail, motorbike or electric bike.</t>
  </si>
  <si>
    <t>Omissions</t>
  </si>
  <si>
    <t>Tailpipe emissions from walking and cycling, being food (covered in other weeks). Food intake may or may not increase with active travel. Note that if you powering every cycle with a steak, you could use more carbon than a car.</t>
  </si>
  <si>
    <t>Embedded emissions from walking shoes and cycle clothes.</t>
  </si>
  <si>
    <t>Servicing of vehicles.</t>
  </si>
  <si>
    <t>Building and servicing infrastructure such as roads, traffic lights and bike lanes.</t>
  </si>
  <si>
    <t>Carbon reductions from health benefits of active travel.</t>
  </si>
  <si>
    <t>Carbon reduction from fewer cars on the road. This is likely to be high. Queensland Government reported delays and interruptions to traffic flow in the six major cities accounted for around 13 million tonnes CO2e each year.</t>
  </si>
  <si>
    <t>Embedded emissions</t>
  </si>
  <si>
    <t>See separate tab</t>
  </si>
  <si>
    <t>Tailpipe emissions*#</t>
  </si>
  <si>
    <t xml:space="preserve">See separate tabs. </t>
  </si>
  <si>
    <t>#These factors are based on my calculations, which rely on the National Greenhouse Accounts factors and other sources set out on tab 'tailpipe emissions factors'</t>
  </si>
  <si>
    <t>*These factors are from the federal Department of the Environment, also based on the National Greenhouse Accounts factors, set out on tab 'Dep't tailpipe factors'.</t>
  </si>
  <si>
    <t>Baseline driving - driver only car (ICE petrol car)</t>
  </si>
  <si>
    <t>Carbon savings per person per year (KG CO2e)</t>
  </si>
  <si>
    <t>Drive 50% less by trip chaining (combining errands and trips)</t>
  </si>
  <si>
    <t>Car pool assumes trip distance increases x1.4 to pick up or drop off people at different places.</t>
  </si>
  <si>
    <t>See other tabs for data sources</t>
  </si>
  <si>
    <t>Car pool (driver + 1 or 2 others)</t>
  </si>
  <si>
    <t>Car pool all of the time</t>
  </si>
</sst>
</file>

<file path=xl/styles.xml><?xml version="1.0" encoding="utf-8"?>
<styleSheet xmlns="http://schemas.openxmlformats.org/spreadsheetml/2006/main">
  <numFmts count="4">
    <numFmt numFmtId="43" formatCode="_-* #,##0.00_-;\-* #,##0.00_-;_-* &quot;-&quot;??_-;_-@_-"/>
    <numFmt numFmtId="164" formatCode="_(* #,##0.00_);_(* \(#,##0.00\);_(* &quot;-&quot;??_);_(@_)"/>
    <numFmt numFmtId="165" formatCode="0.000"/>
    <numFmt numFmtId="166" formatCode="_-* #,##0_-;\-* #,##0_-;_-* &quot;-&quot;??_-;_-@_-"/>
  </numFmts>
  <fonts count="20">
    <font>
      <sz val="11"/>
      <color theme="1"/>
      <name val="Calibri"/>
      <family val="2"/>
      <scheme val="minor"/>
    </font>
    <font>
      <sz val="11"/>
      <color theme="1"/>
      <name val="Arial"/>
      <family val="2"/>
    </font>
    <font>
      <b/>
      <sz val="11"/>
      <color theme="1"/>
      <name val="Arial"/>
      <family val="2"/>
    </font>
    <font>
      <i/>
      <sz val="11"/>
      <color theme="1"/>
      <name val="Arial"/>
      <family val="2"/>
    </font>
    <font>
      <sz val="11"/>
      <color theme="1"/>
      <name val="Calibri"/>
      <family val="2"/>
      <scheme val="minor"/>
    </font>
    <font>
      <sz val="11"/>
      <color rgb="FF006100"/>
      <name val="Calibri"/>
      <family val="2"/>
      <scheme val="minor"/>
    </font>
    <font>
      <sz val="11"/>
      <color rgb="FF9C0006"/>
      <name val="Calibri"/>
      <family val="2"/>
      <scheme val="minor"/>
    </font>
    <font>
      <b/>
      <sz val="11"/>
      <color theme="0"/>
      <name val="Calibri"/>
      <family val="2"/>
      <scheme val="minor"/>
    </font>
    <font>
      <sz val="11"/>
      <color theme="0"/>
      <name val="Calibri"/>
      <family val="2"/>
      <scheme val="minor"/>
    </font>
    <font>
      <sz val="10"/>
      <color theme="1"/>
      <name val="Arial"/>
      <family val="2"/>
    </font>
    <font>
      <sz val="10"/>
      <name val="Arial"/>
      <family val="2"/>
    </font>
    <font>
      <u/>
      <sz val="11"/>
      <color indexed="12"/>
      <name val="Calibri"/>
      <family val="2"/>
    </font>
    <font>
      <sz val="10"/>
      <color theme="9" tint="-0.499984740745262"/>
      <name val="Arial"/>
      <family val="2"/>
    </font>
    <font>
      <i/>
      <sz val="10"/>
      <color rgb="FFFF0000"/>
      <name val="Arial"/>
      <family val="2"/>
    </font>
    <font>
      <u/>
      <sz val="10"/>
      <color theme="11"/>
      <name val="Arial"/>
      <family val="2"/>
    </font>
    <font>
      <sz val="11"/>
      <color rgb="FF9C5700"/>
      <name val="Calibri"/>
      <family val="2"/>
      <scheme val="minor"/>
    </font>
    <font>
      <b/>
      <sz val="10"/>
      <color theme="0"/>
      <name val="Arial"/>
      <family val="2"/>
    </font>
    <font>
      <sz val="18"/>
      <color theme="3"/>
      <name val="Cambria"/>
      <family val="2"/>
      <scheme val="major"/>
    </font>
    <font>
      <b/>
      <i/>
      <sz val="11"/>
      <color theme="1"/>
      <name val="Arial"/>
      <family val="2"/>
    </font>
    <font>
      <i/>
      <sz val="11"/>
      <color theme="1"/>
      <name val="Calibri"/>
      <family val="2"/>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99FF"/>
        <bgColor indexed="64"/>
      </patternFill>
    </fill>
    <fill>
      <patternFill patternType="solid">
        <fgColor theme="7" tint="0.39997558519241921"/>
        <bgColor rgb="FF000000"/>
      </patternFill>
    </fill>
    <fill>
      <patternFill patternType="solid">
        <fgColor rgb="FFFFFF99"/>
        <bgColor indexed="64"/>
      </patternFill>
    </fill>
    <fill>
      <patternFill patternType="solid">
        <fgColor rgb="FFFFFF99"/>
        <bgColor rgb="FF000000"/>
      </patternFill>
    </fill>
    <fill>
      <patternFill patternType="solid">
        <fgColor rgb="FF92D050"/>
        <bgColor indexed="64"/>
      </patternFill>
    </fill>
    <fill>
      <patternFill patternType="solid">
        <fgColor rgb="FF002060"/>
        <bgColor indexed="64"/>
      </patternFill>
    </fill>
    <fill>
      <patternFill patternType="solid">
        <fgColor theme="4" tint="0.79998168889431442"/>
        <bgColor rgb="FF000000"/>
      </patternFill>
    </fill>
    <fill>
      <patternFill patternType="solid">
        <fgColor rgb="FFFF000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9"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rgb="FFBFBFBF"/>
      </left>
      <right style="thin">
        <color rgb="FFBFBFBF"/>
      </right>
      <top style="thin">
        <color rgb="FFBFBFBF"/>
      </top>
      <bottom style="thin">
        <color rgb="FFBFBFBF"/>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indexed="64"/>
      </left>
      <right/>
      <top style="thin">
        <color indexed="64"/>
      </top>
      <bottom style="thin">
        <color indexed="64"/>
      </bottom>
      <diagonal/>
    </border>
  </borders>
  <cellStyleXfs count="207">
    <xf numFmtId="0" fontId="0" fillId="0" borderId="0"/>
    <xf numFmtId="0" fontId="5" fillId="2" borderId="0" applyNumberFormat="0" applyBorder="0" applyAlignment="0" applyProtection="0"/>
    <xf numFmtId="0" fontId="6" fillId="3" borderId="0" applyNumberFormat="0" applyBorder="0" applyAlignment="0" applyProtection="0"/>
    <xf numFmtId="0" fontId="7" fillId="5" borderId="3" applyNumberFormat="0" applyAlignment="0" applyProtection="0"/>
    <xf numFmtId="0" fontId="8"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8"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8"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8"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8"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8"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9" fillId="0" borderId="0"/>
    <xf numFmtId="0" fontId="4" fillId="14" borderId="0" applyNumberFormat="0" applyBorder="0" applyAlignment="0" applyProtection="0"/>
    <xf numFmtId="0" fontId="4" fillId="10" borderId="0" applyNumberFormat="0" applyBorder="0" applyAlignment="0" applyProtection="0"/>
    <xf numFmtId="0" fontId="4" fillId="30" borderId="0" applyNumberFormat="0" applyBorder="0" applyAlignment="0" applyProtection="0"/>
    <xf numFmtId="0" fontId="4" fillId="26" borderId="0" applyNumberFormat="0" applyBorder="0" applyAlignment="0" applyProtection="0"/>
    <xf numFmtId="0" fontId="4" fillId="22"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10" fillId="31" borderId="5" applyNumberFormat="0" applyAlignment="0" applyProtection="0"/>
    <xf numFmtId="0" fontId="12" fillId="32" borderId="6" applyNumberFormat="0" applyProtection="0">
      <alignment vertical="center"/>
    </xf>
    <xf numFmtId="0" fontId="4" fillId="30" borderId="0" applyNumberFormat="0" applyBorder="0" applyAlignment="0" applyProtection="0"/>
    <xf numFmtId="164" fontId="9"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9" fillId="0" borderId="0"/>
    <xf numFmtId="0" fontId="11" fillId="0" borderId="0" applyNumberFormat="0" applyFill="0" applyBorder="0" applyAlignment="0" applyProtection="0">
      <alignment vertical="top"/>
      <protection locked="0"/>
    </xf>
    <xf numFmtId="0" fontId="10" fillId="33" borderId="2" applyNumberFormat="0" applyBorder="0" applyAlignment="0" applyProtection="0"/>
    <xf numFmtId="0" fontId="10" fillId="34" borderId="0">
      <alignment vertical="center"/>
    </xf>
    <xf numFmtId="0" fontId="10" fillId="35" borderId="7" applyNumberFormat="0" applyAlignment="0" applyProtection="0"/>
    <xf numFmtId="0" fontId="15" fillId="4" borderId="0" applyNumberFormat="0" applyBorder="0" applyAlignment="0" applyProtection="0"/>
    <xf numFmtId="0" fontId="9" fillId="6" borderId="4" applyNumberFormat="0" applyFont="0" applyAlignment="0" applyProtection="0"/>
    <xf numFmtId="0" fontId="16" fillId="36" borderId="8" applyNumberFormat="0" applyAlignment="0" applyProtection="0"/>
    <xf numFmtId="0" fontId="10" fillId="37" borderId="9" applyNumberFormat="0" applyProtection="0">
      <alignment vertical="center"/>
    </xf>
    <xf numFmtId="0" fontId="17" fillId="0" borderId="0" applyNumberFormat="0" applyFill="0" applyBorder="0" applyAlignment="0" applyProtection="0"/>
    <xf numFmtId="0" fontId="16" fillId="3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0" borderId="0" applyNumberFormat="0" applyBorder="0" applyAlignment="0" applyProtection="0"/>
    <xf numFmtId="0" fontId="10" fillId="31" borderId="5" applyNumberFormat="0" applyAlignment="0" applyProtection="0"/>
    <xf numFmtId="0" fontId="12" fillId="32" borderId="6" applyNumberFormat="0" applyProtection="0">
      <alignment vertical="center"/>
    </xf>
    <xf numFmtId="0" fontId="4" fillId="14" borderId="0" applyNumberFormat="0" applyBorder="0" applyAlignment="0" applyProtection="0"/>
    <xf numFmtId="164" fontId="9" fillId="0" borderId="0" applyFont="0" applyFill="0" applyBorder="0" applyAlignment="0" applyProtection="0"/>
    <xf numFmtId="0" fontId="13" fillId="0" borderId="0" applyNumberFormat="0" applyFill="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10" fillId="33" borderId="2" applyNumberFormat="0" applyBorder="0" applyAlignment="0" applyProtection="0"/>
    <xf numFmtId="0" fontId="4" fillId="30" borderId="0" applyNumberFormat="0" applyBorder="0" applyAlignment="0" applyProtection="0"/>
    <xf numFmtId="0" fontId="10" fillId="35" borderId="7" applyNumberFormat="0" applyAlignment="0" applyProtection="0"/>
    <xf numFmtId="0" fontId="15" fillId="4" borderId="0" applyNumberFormat="0" applyBorder="0" applyAlignment="0" applyProtection="0"/>
    <xf numFmtId="0" fontId="9" fillId="6" borderId="4" applyNumberFormat="0" applyFont="0" applyAlignment="0" applyProtection="0"/>
    <xf numFmtId="0" fontId="16" fillId="36" borderId="8" applyNumberFormat="0" applyAlignment="0" applyProtection="0"/>
    <xf numFmtId="0" fontId="9" fillId="0" borderId="0"/>
    <xf numFmtId="0" fontId="17" fillId="0" borderId="0" applyNumberFormat="0" applyFill="0" applyBorder="0" applyAlignment="0" applyProtection="0"/>
    <xf numFmtId="0" fontId="16" fillId="38" borderId="0" applyNumberFormat="0" applyBorder="0" applyAlignment="0" applyProtection="0"/>
    <xf numFmtId="0" fontId="4" fillId="10" borderId="0" applyNumberFormat="0" applyBorder="0" applyAlignment="0" applyProtection="0"/>
    <xf numFmtId="0" fontId="10" fillId="31" borderId="5" applyNumberFormat="0" applyAlignment="0" applyProtection="0"/>
    <xf numFmtId="0" fontId="12" fillId="32" borderId="6" applyNumberFormat="0" applyProtection="0">
      <alignment vertical="center"/>
    </xf>
    <xf numFmtId="0" fontId="4" fillId="14" borderId="0" applyNumberFormat="0" applyBorder="0" applyAlignment="0" applyProtection="0"/>
    <xf numFmtId="164" fontId="9" fillId="0" borderId="0" applyFont="0" applyFill="0" applyBorder="0" applyAlignment="0" applyProtection="0"/>
    <xf numFmtId="0" fontId="13" fillId="0" borderId="0" applyNumberFormat="0" applyFill="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10" fillId="33" borderId="2" applyNumberFormat="0" applyBorder="0" applyAlignment="0" applyProtection="0"/>
    <xf numFmtId="0" fontId="4" fillId="30" borderId="0" applyNumberFormat="0" applyBorder="0" applyAlignment="0" applyProtection="0"/>
    <xf numFmtId="0" fontId="10" fillId="35" borderId="7" applyNumberFormat="0" applyAlignment="0" applyProtection="0"/>
    <xf numFmtId="0" fontId="15" fillId="4" borderId="0" applyNumberFormat="0" applyBorder="0" applyAlignment="0" applyProtection="0"/>
    <xf numFmtId="0" fontId="9" fillId="6" borderId="4" applyNumberFormat="0" applyFont="0" applyAlignment="0" applyProtection="0"/>
    <xf numFmtId="0" fontId="16" fillId="36" borderId="8" applyNumberFormat="0" applyAlignment="0" applyProtection="0"/>
    <xf numFmtId="0" fontId="9" fillId="0" borderId="0"/>
    <xf numFmtId="0" fontId="17" fillId="0" borderId="0" applyNumberFormat="0" applyFill="0" applyBorder="0" applyAlignment="0" applyProtection="0"/>
    <xf numFmtId="0" fontId="16" fillId="38" borderId="0" applyNumberFormat="0" applyBorder="0" applyAlignment="0" applyProtection="0"/>
    <xf numFmtId="0" fontId="4" fillId="10" borderId="0" applyNumberFormat="0" applyBorder="0" applyAlignment="0" applyProtection="0"/>
    <xf numFmtId="0" fontId="10" fillId="31" borderId="5" applyNumberFormat="0" applyAlignment="0" applyProtection="0"/>
    <xf numFmtId="0" fontId="12" fillId="32" borderId="6" applyNumberFormat="0" applyProtection="0">
      <alignment vertical="center"/>
    </xf>
    <xf numFmtId="0" fontId="4" fillId="14" borderId="0" applyNumberFormat="0" applyBorder="0" applyAlignment="0" applyProtection="0"/>
    <xf numFmtId="164" fontId="9" fillId="0" borderId="0" applyFont="0" applyFill="0" applyBorder="0" applyAlignment="0" applyProtection="0"/>
    <xf numFmtId="0" fontId="13" fillId="0" borderId="0" applyNumberFormat="0" applyFill="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10" fillId="33" borderId="2" applyNumberFormat="0" applyBorder="0" applyAlignment="0" applyProtection="0"/>
    <xf numFmtId="0" fontId="4" fillId="30" borderId="0" applyNumberFormat="0" applyBorder="0" applyAlignment="0" applyProtection="0"/>
    <xf numFmtId="0" fontId="10" fillId="35" borderId="7" applyNumberFormat="0" applyAlignment="0" applyProtection="0"/>
    <xf numFmtId="0" fontId="15" fillId="4" borderId="0" applyNumberFormat="0" applyBorder="0" applyAlignment="0" applyProtection="0"/>
    <xf numFmtId="0" fontId="9" fillId="6" borderId="4" applyNumberFormat="0" applyFont="0" applyAlignment="0" applyProtection="0"/>
    <xf numFmtId="0" fontId="16" fillId="36" borderId="8" applyNumberFormat="0" applyAlignment="0" applyProtection="0"/>
    <xf numFmtId="0" fontId="9" fillId="0" borderId="0"/>
    <xf numFmtId="0" fontId="17" fillId="0" borderId="0" applyNumberFormat="0" applyFill="0" applyBorder="0" applyAlignment="0" applyProtection="0"/>
    <xf numFmtId="0" fontId="16" fillId="38" borderId="0" applyNumberFormat="0" applyBorder="0" applyAlignment="0" applyProtection="0"/>
    <xf numFmtId="0" fontId="4" fillId="10" borderId="0" applyNumberFormat="0" applyBorder="0" applyAlignment="0" applyProtection="0"/>
    <xf numFmtId="0" fontId="10" fillId="31" borderId="5" applyNumberFormat="0" applyAlignment="0" applyProtection="0"/>
    <xf numFmtId="0" fontId="12" fillId="32" borderId="6" applyNumberFormat="0" applyProtection="0">
      <alignment vertical="center"/>
    </xf>
    <xf numFmtId="0" fontId="4" fillId="14" borderId="0" applyNumberFormat="0" applyBorder="0" applyAlignment="0" applyProtection="0"/>
    <xf numFmtId="164" fontId="9" fillId="0" borderId="0" applyFont="0" applyFill="0" applyBorder="0" applyAlignment="0" applyProtection="0"/>
    <xf numFmtId="0" fontId="13" fillId="0" borderId="0" applyNumberFormat="0" applyFill="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10" fillId="33" borderId="2" applyNumberFormat="0" applyBorder="0" applyAlignment="0" applyProtection="0"/>
    <xf numFmtId="0" fontId="4" fillId="30" borderId="0" applyNumberFormat="0" applyBorder="0" applyAlignment="0" applyProtection="0"/>
    <xf numFmtId="0" fontId="10" fillId="35" borderId="7" applyNumberFormat="0" applyAlignment="0" applyProtection="0"/>
    <xf numFmtId="0" fontId="15" fillId="4" borderId="0" applyNumberFormat="0" applyBorder="0" applyAlignment="0" applyProtection="0"/>
    <xf numFmtId="0" fontId="9" fillId="6" borderId="4" applyNumberFormat="0" applyFont="0" applyAlignment="0" applyProtection="0"/>
    <xf numFmtId="0" fontId="16" fillId="36" borderId="8" applyNumberFormat="0" applyAlignment="0" applyProtection="0"/>
    <xf numFmtId="0" fontId="9" fillId="0" borderId="0"/>
    <xf numFmtId="0" fontId="17" fillId="0" borderId="0" applyNumberFormat="0" applyFill="0" applyBorder="0" applyAlignment="0" applyProtection="0"/>
    <xf numFmtId="0" fontId="16" fillId="38" borderId="0" applyNumberFormat="0" applyBorder="0" applyAlignment="0" applyProtection="0"/>
    <xf numFmtId="0" fontId="4" fillId="10" borderId="0" applyNumberFormat="0" applyBorder="0" applyAlignment="0" applyProtection="0"/>
    <xf numFmtId="0" fontId="10" fillId="31" borderId="5" applyNumberFormat="0" applyAlignment="0" applyProtection="0"/>
    <xf numFmtId="0" fontId="12" fillId="32" borderId="6" applyNumberFormat="0" applyProtection="0">
      <alignment vertical="center"/>
    </xf>
    <xf numFmtId="0" fontId="4" fillId="14" borderId="0" applyNumberFormat="0" applyBorder="0" applyAlignment="0" applyProtection="0"/>
    <xf numFmtId="164" fontId="9" fillId="0" borderId="0" applyFont="0" applyFill="0" applyBorder="0" applyAlignment="0" applyProtection="0"/>
    <xf numFmtId="0" fontId="13" fillId="0" borderId="0" applyNumberFormat="0" applyFill="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10" fillId="33" borderId="2" applyNumberFormat="0" applyBorder="0" applyAlignment="0" applyProtection="0"/>
    <xf numFmtId="0" fontId="4" fillId="30" borderId="0" applyNumberFormat="0" applyBorder="0" applyAlignment="0" applyProtection="0"/>
    <xf numFmtId="0" fontId="10" fillId="35" borderId="7" applyNumberFormat="0" applyAlignment="0" applyProtection="0"/>
    <xf numFmtId="0" fontId="15" fillId="4" borderId="0" applyNumberFormat="0" applyBorder="0" applyAlignment="0" applyProtection="0"/>
    <xf numFmtId="0" fontId="9" fillId="6" borderId="4" applyNumberFormat="0" applyFont="0" applyAlignment="0" applyProtection="0"/>
    <xf numFmtId="0" fontId="16" fillId="36" borderId="8" applyNumberFormat="0" applyAlignment="0" applyProtection="0"/>
    <xf numFmtId="0" fontId="9" fillId="0" borderId="0"/>
    <xf numFmtId="0" fontId="17" fillId="0" borderId="0" applyNumberFormat="0" applyFill="0" applyBorder="0" applyAlignment="0" applyProtection="0"/>
    <xf numFmtId="0" fontId="16" fillId="38" borderId="0" applyNumberFormat="0" applyBorder="0" applyAlignment="0" applyProtection="0"/>
    <xf numFmtId="0" fontId="10" fillId="31" borderId="5" applyNumberFormat="0" applyAlignment="0" applyProtection="0"/>
    <xf numFmtId="0" fontId="12" fillId="32" borderId="6" applyNumberFormat="0" applyProtection="0">
      <alignment vertical="center"/>
    </xf>
    <xf numFmtId="164" fontId="9" fillId="0" borderId="0" applyFont="0" applyFill="0" applyBorder="0" applyAlignment="0" applyProtection="0"/>
    <xf numFmtId="0" fontId="13" fillId="0" borderId="0" applyNumberFormat="0" applyFill="0" applyBorder="0" applyAlignment="0" applyProtection="0"/>
    <xf numFmtId="0" fontId="10" fillId="33" borderId="2" applyNumberFormat="0" applyBorder="0" applyAlignment="0" applyProtection="0"/>
    <xf numFmtId="0" fontId="10" fillId="35" borderId="7" applyNumberFormat="0" applyAlignment="0" applyProtection="0"/>
    <xf numFmtId="0" fontId="15" fillId="4" borderId="0" applyNumberFormat="0" applyBorder="0" applyAlignment="0" applyProtection="0"/>
    <xf numFmtId="0" fontId="9" fillId="6" borderId="4" applyNumberFormat="0" applyFont="0" applyAlignment="0" applyProtection="0"/>
    <xf numFmtId="0" fontId="16" fillId="36" borderId="8" applyNumberFormat="0" applyAlignment="0" applyProtection="0"/>
    <xf numFmtId="0" fontId="9" fillId="0" borderId="0"/>
    <xf numFmtId="0" fontId="17" fillId="0" borderId="0" applyNumberFormat="0" applyFill="0" applyBorder="0" applyAlignment="0" applyProtection="0"/>
    <xf numFmtId="0" fontId="16" fillId="38" borderId="0" applyNumberFormat="0" applyBorder="0" applyAlignment="0" applyProtection="0"/>
    <xf numFmtId="0" fontId="10" fillId="31" borderId="5" applyNumberFormat="0" applyAlignment="0" applyProtection="0"/>
    <xf numFmtId="0" fontId="12" fillId="32" borderId="6" applyNumberFormat="0" applyProtection="0">
      <alignment vertical="center"/>
    </xf>
    <xf numFmtId="164" fontId="9" fillId="0" borderId="0" applyFont="0" applyFill="0" applyBorder="0" applyAlignment="0" applyProtection="0"/>
    <xf numFmtId="0" fontId="13" fillId="0" borderId="0" applyNumberFormat="0" applyFill="0" applyBorder="0" applyAlignment="0" applyProtection="0"/>
    <xf numFmtId="0" fontId="10" fillId="33" borderId="2" applyNumberFormat="0" applyBorder="0" applyAlignment="0" applyProtection="0"/>
    <xf numFmtId="0" fontId="10" fillId="35" borderId="7" applyNumberFormat="0" applyAlignment="0" applyProtection="0"/>
    <xf numFmtId="0" fontId="15" fillId="4" borderId="0" applyNumberFormat="0" applyBorder="0" applyAlignment="0" applyProtection="0"/>
    <xf numFmtId="0" fontId="9" fillId="6" borderId="4" applyNumberFormat="0" applyFont="0" applyAlignment="0" applyProtection="0"/>
    <xf numFmtId="0" fontId="16" fillId="36" borderId="8" applyNumberFormat="0" applyAlignment="0" applyProtection="0"/>
    <xf numFmtId="0" fontId="9" fillId="0" borderId="0"/>
    <xf numFmtId="0" fontId="17" fillId="0" borderId="0" applyNumberFormat="0" applyFill="0" applyBorder="0" applyAlignment="0" applyProtection="0"/>
    <xf numFmtId="0" fontId="16" fillId="38" borderId="0" applyNumberFormat="0" applyBorder="0" applyAlignment="0" applyProtection="0"/>
    <xf numFmtId="0" fontId="10" fillId="31" borderId="5" applyNumberFormat="0" applyAlignment="0" applyProtection="0"/>
    <xf numFmtId="0" fontId="12" fillId="32" borderId="6" applyNumberFormat="0" applyProtection="0">
      <alignment vertical="center"/>
    </xf>
    <xf numFmtId="164" fontId="9" fillId="0" borderId="0" applyFont="0" applyFill="0" applyBorder="0" applyAlignment="0" applyProtection="0"/>
    <xf numFmtId="0" fontId="13" fillId="0" borderId="0" applyNumberFormat="0" applyFill="0" applyBorder="0" applyAlignment="0" applyProtection="0"/>
    <xf numFmtId="0" fontId="10" fillId="33" borderId="2" applyNumberFormat="0" applyBorder="0" applyAlignment="0" applyProtection="0"/>
    <xf numFmtId="0" fontId="10" fillId="35" borderId="7" applyNumberFormat="0" applyAlignment="0" applyProtection="0"/>
    <xf numFmtId="0" fontId="15" fillId="4" borderId="0" applyNumberFormat="0" applyBorder="0" applyAlignment="0" applyProtection="0"/>
    <xf numFmtId="0" fontId="9" fillId="6" borderId="4" applyNumberFormat="0" applyFont="0" applyAlignment="0" applyProtection="0"/>
    <xf numFmtId="0" fontId="16" fillId="36" borderId="8" applyNumberFormat="0" applyAlignment="0" applyProtection="0"/>
    <xf numFmtId="0" fontId="9" fillId="0" borderId="0"/>
    <xf numFmtId="0" fontId="17" fillId="0" borderId="0" applyNumberFormat="0" applyFill="0" applyBorder="0" applyAlignment="0" applyProtection="0"/>
    <xf numFmtId="0" fontId="16" fillId="38" borderId="0" applyNumberFormat="0" applyBorder="0" applyAlignment="0" applyProtection="0"/>
    <xf numFmtId="0" fontId="10" fillId="31" borderId="5" applyNumberFormat="0" applyAlignment="0" applyProtection="0"/>
    <xf numFmtId="0" fontId="12" fillId="32" borderId="6" applyNumberFormat="0" applyProtection="0">
      <alignment vertical="center"/>
    </xf>
    <xf numFmtId="164" fontId="9" fillId="0" borderId="0" applyFont="0" applyFill="0" applyBorder="0" applyAlignment="0" applyProtection="0"/>
    <xf numFmtId="0" fontId="13" fillId="0" borderId="0" applyNumberFormat="0" applyFill="0" applyBorder="0" applyAlignment="0" applyProtection="0"/>
    <xf numFmtId="0" fontId="10" fillId="33" borderId="2" applyNumberFormat="0" applyBorder="0" applyAlignment="0" applyProtection="0"/>
    <xf numFmtId="0" fontId="10" fillId="35" borderId="7" applyNumberFormat="0" applyAlignment="0" applyProtection="0"/>
    <xf numFmtId="0" fontId="15" fillId="4" borderId="0" applyNumberFormat="0" applyBorder="0" applyAlignment="0" applyProtection="0"/>
    <xf numFmtId="0" fontId="9" fillId="6" borderId="4" applyNumberFormat="0" applyFont="0" applyAlignment="0" applyProtection="0"/>
    <xf numFmtId="0" fontId="16" fillId="36" borderId="8" applyNumberFormat="0" applyAlignment="0" applyProtection="0"/>
    <xf numFmtId="0" fontId="17" fillId="0" borderId="0" applyNumberFormat="0" applyFill="0" applyBorder="0" applyAlignment="0" applyProtection="0"/>
    <xf numFmtId="0" fontId="16" fillId="38" borderId="0" applyNumberFormat="0" applyBorder="0" applyAlignment="0" applyProtection="0"/>
    <xf numFmtId="43" fontId="4" fillId="0" borderId="0" applyFont="0" applyFill="0" applyBorder="0" applyAlignment="0" applyProtection="0"/>
  </cellStyleXfs>
  <cellXfs count="53">
    <xf numFmtId="0" fontId="0" fillId="0" borderId="0" xfId="0"/>
    <xf numFmtId="0" fontId="2" fillId="0" borderId="1" xfId="0" applyFont="1" applyBorder="1"/>
    <xf numFmtId="0" fontId="0" fillId="0" borderId="0" xfId="0"/>
    <xf numFmtId="0" fontId="1" fillId="0" borderId="1" xfId="0" applyFont="1" applyBorder="1"/>
    <xf numFmtId="0" fontId="2" fillId="0" borderId="1" xfId="0" applyFont="1" applyBorder="1" applyAlignment="1">
      <alignment wrapText="1"/>
    </xf>
    <xf numFmtId="165" fontId="1" fillId="0" borderId="1" xfId="0" applyNumberFormat="1" applyFont="1" applyBorder="1"/>
    <xf numFmtId="0" fontId="1" fillId="0" borderId="0" xfId="0" applyFont="1" applyBorder="1"/>
    <xf numFmtId="165" fontId="1" fillId="0" borderId="1" xfId="0" applyNumberFormat="1" applyFont="1" applyBorder="1"/>
    <xf numFmtId="0" fontId="2" fillId="0" borderId="1" xfId="0" applyFont="1" applyBorder="1" applyAlignment="1">
      <alignment wrapText="1"/>
    </xf>
    <xf numFmtId="0" fontId="1" fillId="0" borderId="0" xfId="0" applyFont="1" applyBorder="1"/>
    <xf numFmtId="0" fontId="0" fillId="0" borderId="0" xfId="0"/>
    <xf numFmtId="166" fontId="1" fillId="0" borderId="1" xfId="206" applyNumberFormat="1" applyFont="1" applyBorder="1"/>
    <xf numFmtId="0" fontId="1" fillId="39" borderId="1" xfId="0" applyFont="1" applyFill="1" applyBorder="1"/>
    <xf numFmtId="166" fontId="1" fillId="39" borderId="1" xfId="206" applyNumberFormat="1" applyFont="1" applyFill="1" applyBorder="1"/>
    <xf numFmtId="165" fontId="1" fillId="39" borderId="1" xfId="0" applyNumberFormat="1" applyFont="1" applyFill="1" applyBorder="1"/>
    <xf numFmtId="0" fontId="2" fillId="0" borderId="10" xfId="0" applyFont="1" applyFill="1" applyBorder="1" applyAlignment="1">
      <alignment wrapText="1"/>
    </xf>
    <xf numFmtId="166" fontId="1" fillId="0" borderId="10" xfId="206" applyNumberFormat="1" applyFont="1" applyBorder="1"/>
    <xf numFmtId="166" fontId="1" fillId="40" borderId="1" xfId="0" applyNumberFormat="1" applyFont="1" applyFill="1" applyBorder="1"/>
    <xf numFmtId="166" fontId="1" fillId="40" borderId="1" xfId="206" applyNumberFormat="1" applyFont="1" applyFill="1" applyBorder="1"/>
    <xf numFmtId="165" fontId="1" fillId="40" borderId="1" xfId="0" applyNumberFormat="1" applyFont="1" applyFill="1" applyBorder="1"/>
    <xf numFmtId="166" fontId="1" fillId="39" borderId="10" xfId="206" applyNumberFormat="1" applyFont="1" applyFill="1" applyBorder="1"/>
    <xf numFmtId="0" fontId="3" fillId="40" borderId="1" xfId="0" applyFont="1" applyFill="1" applyBorder="1"/>
    <xf numFmtId="166" fontId="1" fillId="40" borderId="10" xfId="206" applyNumberFormat="1" applyFont="1" applyFill="1" applyBorder="1"/>
    <xf numFmtId="166" fontId="1" fillId="39" borderId="1" xfId="0" applyNumberFormat="1" applyFont="1" applyFill="1" applyBorder="1"/>
    <xf numFmtId="0" fontId="0" fillId="0" borderId="0" xfId="0" applyBorder="1"/>
    <xf numFmtId="0" fontId="0" fillId="0" borderId="0" xfId="0"/>
    <xf numFmtId="0" fontId="2" fillId="0" borderId="1" xfId="0" applyFont="1" applyBorder="1" applyAlignment="1">
      <alignment wrapText="1"/>
    </xf>
    <xf numFmtId="0" fontId="2" fillId="0" borderId="1" xfId="0" applyFont="1" applyBorder="1"/>
    <xf numFmtId="0" fontId="3" fillId="41" borderId="1" xfId="0" applyFont="1" applyFill="1" applyBorder="1"/>
    <xf numFmtId="0" fontId="1" fillId="41" borderId="1" xfId="0" applyFont="1" applyFill="1" applyBorder="1"/>
    <xf numFmtId="166" fontId="1" fillId="41" borderId="1" xfId="206" applyNumberFormat="1" applyFont="1" applyFill="1" applyBorder="1"/>
    <xf numFmtId="0" fontId="1" fillId="41" borderId="1" xfId="0" applyFont="1" applyFill="1" applyBorder="1" applyAlignment="1">
      <alignment wrapText="1"/>
    </xf>
    <xf numFmtId="0" fontId="18" fillId="41" borderId="1" xfId="0" applyFont="1" applyFill="1" applyBorder="1"/>
    <xf numFmtId="166" fontId="18" fillId="41" borderId="1" xfId="0" applyNumberFormat="1" applyFont="1" applyFill="1" applyBorder="1"/>
    <xf numFmtId="0" fontId="0" fillId="0" borderId="0" xfId="0"/>
    <xf numFmtId="0" fontId="11" fillId="0" borderId="0" xfId="55" applyAlignment="1" applyProtection="1"/>
    <xf numFmtId="0" fontId="0" fillId="0" borderId="0" xfId="0"/>
    <xf numFmtId="0" fontId="2" fillId="0" borderId="1" xfId="0" applyFont="1" applyBorder="1" applyAlignment="1"/>
    <xf numFmtId="0" fontId="2" fillId="0" borderId="1" xfId="0" applyFont="1" applyBorder="1" applyAlignment="1">
      <alignment wrapText="1"/>
    </xf>
    <xf numFmtId="0" fontId="1" fillId="0" borderId="1" xfId="0" applyFont="1" applyBorder="1"/>
    <xf numFmtId="0" fontId="2" fillId="0" borderId="1" xfId="0" applyFont="1" applyBorder="1"/>
    <xf numFmtId="0" fontId="0" fillId="0" borderId="1" xfId="0" applyBorder="1"/>
    <xf numFmtId="0" fontId="19" fillId="0" borderId="0" xfId="0" applyFont="1"/>
    <xf numFmtId="2" fontId="1" fillId="0" borderId="1" xfId="0" applyNumberFormat="1" applyFont="1" applyBorder="1"/>
    <xf numFmtId="165" fontId="1" fillId="0" borderId="1" xfId="0" applyNumberFormat="1" applyFont="1" applyBorder="1"/>
    <xf numFmtId="0" fontId="1" fillId="0" borderId="1" xfId="0" applyFont="1" applyBorder="1" applyAlignment="1">
      <alignment wrapText="1"/>
    </xf>
    <xf numFmtId="0" fontId="0" fillId="0" borderId="0" xfId="0"/>
    <xf numFmtId="0" fontId="2" fillId="0" borderId="1" xfId="0" applyFont="1" applyBorder="1" applyAlignment="1">
      <alignment wrapText="1"/>
    </xf>
    <xf numFmtId="0" fontId="1" fillId="0" borderId="1" xfId="0" applyFont="1" applyBorder="1"/>
    <xf numFmtId="0" fontId="2" fillId="0" borderId="1" xfId="0" applyFont="1" applyBorder="1"/>
    <xf numFmtId="0" fontId="19" fillId="0" borderId="0" xfId="0" applyFont="1"/>
    <xf numFmtId="0" fontId="11" fillId="0" borderId="0" xfId="55" applyAlignment="1" applyProtection="1"/>
    <xf numFmtId="0" fontId="1" fillId="40" borderId="1" xfId="0" applyFont="1" applyFill="1" applyBorder="1"/>
  </cellXfs>
  <cellStyles count="207">
    <cellStyle name="20% - Accent1" xfId="5" builtinId="30" customBuiltin="1"/>
    <cellStyle name="20% - Accent2" xfId="8" builtinId="34" customBuiltin="1"/>
    <cellStyle name="20% - Accent3" xfId="11" builtinId="38" customBuiltin="1"/>
    <cellStyle name="20% - Accent4" xfId="14" builtinId="42" customBuiltin="1"/>
    <cellStyle name="20% - Accent5" xfId="17" builtinId="46" customBuiltin="1"/>
    <cellStyle name="20% - Accent6" xfId="20" builtinId="50" customBuiltin="1"/>
    <cellStyle name="40% - Accent1" xfId="6" builtinId="31" customBuiltin="1"/>
    <cellStyle name="40% - Accent2" xfId="9" builtinId="35" customBuiltin="1"/>
    <cellStyle name="40% - Accent3" xfId="12" builtinId="39" customBuiltin="1"/>
    <cellStyle name="40% - Accent4" xfId="15" builtinId="43" customBuiltin="1"/>
    <cellStyle name="40% - Accent5" xfId="18" builtinId="47" customBuiltin="1"/>
    <cellStyle name="40% - Accent6" xfId="21" builtinId="51" customBuiltin="1"/>
    <cellStyle name="60% - Accent1 10" xfId="123"/>
    <cellStyle name="60% - Accent1 11" xfId="141"/>
    <cellStyle name="60% - Accent1 2" xfId="35"/>
    <cellStyle name="60% - Accent1 3" xfId="30"/>
    <cellStyle name="60% - Accent1 4" xfId="31"/>
    <cellStyle name="60% - Accent1 5" xfId="24"/>
    <cellStyle name="60% - Accent1 6" xfId="43"/>
    <cellStyle name="60% - Accent1 7" xfId="69"/>
    <cellStyle name="60% - Accent1 8" xfId="87"/>
    <cellStyle name="60% - Accent1 9" xfId="105"/>
    <cellStyle name="60% - Accent2 10" xfId="126"/>
    <cellStyle name="60% - Accent2 11" xfId="144"/>
    <cellStyle name="60% - Accent2 2" xfId="36"/>
    <cellStyle name="60% - Accent2 3" xfId="29"/>
    <cellStyle name="60% - Accent2 4" xfId="32"/>
    <cellStyle name="60% - Accent2 5" xfId="23"/>
    <cellStyle name="60% - Accent2 6" xfId="44"/>
    <cellStyle name="60% - Accent2 7" xfId="72"/>
    <cellStyle name="60% - Accent2 8" xfId="90"/>
    <cellStyle name="60% - Accent2 9" xfId="108"/>
    <cellStyle name="60% - Accent3 10" xfId="129"/>
    <cellStyle name="60% - Accent3 11" xfId="147"/>
    <cellStyle name="60% - Accent3 2" xfId="37"/>
    <cellStyle name="60% - Accent3 3" xfId="28"/>
    <cellStyle name="60% - Accent3 4" xfId="33"/>
    <cellStyle name="60% - Accent3 5" xfId="65"/>
    <cellStyle name="60% - Accent3 6" xfId="45"/>
    <cellStyle name="60% - Accent3 7" xfId="75"/>
    <cellStyle name="60% - Accent3 8" xfId="93"/>
    <cellStyle name="60% - Accent3 9" xfId="111"/>
    <cellStyle name="60% - Accent4 10" xfId="130"/>
    <cellStyle name="60% - Accent4 11" xfId="148"/>
    <cellStyle name="60% - Accent4 2" xfId="38"/>
    <cellStyle name="60% - Accent4 3" xfId="27"/>
    <cellStyle name="60% - Accent4 4" xfId="34"/>
    <cellStyle name="60% - Accent4 5" xfId="66"/>
    <cellStyle name="60% - Accent4 6" xfId="46"/>
    <cellStyle name="60% - Accent4 7" xfId="76"/>
    <cellStyle name="60% - Accent4 8" xfId="94"/>
    <cellStyle name="60% - Accent4 9" xfId="112"/>
    <cellStyle name="60% - Accent5 10" xfId="131"/>
    <cellStyle name="60% - Accent5 11" xfId="149"/>
    <cellStyle name="60% - Accent5 2" xfId="39"/>
    <cellStyle name="60% - Accent5 3" xfId="26"/>
    <cellStyle name="60% - Accent5 4" xfId="41"/>
    <cellStyle name="60% - Accent5 5" xfId="67"/>
    <cellStyle name="60% - Accent5 6" xfId="47"/>
    <cellStyle name="60% - Accent5 7" xfId="77"/>
    <cellStyle name="60% - Accent5 8" xfId="95"/>
    <cellStyle name="60% - Accent5 9" xfId="113"/>
    <cellStyle name="60% - Accent6 10" xfId="133"/>
    <cellStyle name="60% - Accent6 11" xfId="151"/>
    <cellStyle name="60% - Accent6 2" xfId="40"/>
    <cellStyle name="60% - Accent6 3" xfId="25"/>
    <cellStyle name="60% - Accent6 4" xfId="42"/>
    <cellStyle name="60% - Accent6 5" xfId="68"/>
    <cellStyle name="60% - Accent6 6" xfId="50"/>
    <cellStyle name="60% - Accent6 7" xfId="79"/>
    <cellStyle name="60% - Accent6 8" xfId="97"/>
    <cellStyle name="60% - Accent6 9" xfId="115"/>
    <cellStyle name="Accent1" xfId="4" builtinId="29" customBuiltin="1"/>
    <cellStyle name="Accent2" xfId="7" builtinId="33" customBuiltin="1"/>
    <cellStyle name="Accent3" xfId="10" builtinId="37" customBuiltin="1"/>
    <cellStyle name="Accent4" xfId="13" builtinId="41" customBuiltin="1"/>
    <cellStyle name="Accent5" xfId="16" builtinId="45" customBuiltin="1"/>
    <cellStyle name="Accent6" xfId="19" builtinId="49" customBuiltin="1"/>
    <cellStyle name="Bad" xfId="2" builtinId="27" customBuiltin="1"/>
    <cellStyle name="Calculation 10" xfId="183"/>
    <cellStyle name="Calculation 11" xfId="195"/>
    <cellStyle name="Calculation 2" xfId="48"/>
    <cellStyle name="Calculation 2 10" xfId="184"/>
    <cellStyle name="Calculation 2 11" xfId="196"/>
    <cellStyle name="Calculation 2 2" xfId="49"/>
    <cellStyle name="Calculation 2 3" xfId="71"/>
    <cellStyle name="Calculation 2 4" xfId="89"/>
    <cellStyle name="Calculation 2 5" xfId="107"/>
    <cellStyle name="Calculation 2 6" xfId="125"/>
    <cellStyle name="Calculation 2 7" xfId="143"/>
    <cellStyle name="Calculation 2 8" xfId="160"/>
    <cellStyle name="Calculation 2 9" xfId="172"/>
    <cellStyle name="Calculation 3" xfId="70"/>
    <cellStyle name="Calculation 4" xfId="88"/>
    <cellStyle name="Calculation 5" xfId="106"/>
    <cellStyle name="Calculation 6" xfId="124"/>
    <cellStyle name="Calculation 7" xfId="142"/>
    <cellStyle name="Calculation 8" xfId="159"/>
    <cellStyle name="Calculation 9" xfId="171"/>
    <cellStyle name="Check Cell" xfId="3" builtinId="23" customBuiltin="1"/>
    <cellStyle name="Comma" xfId="206" builtinId="3"/>
    <cellStyle name="Comma 10" xfId="185"/>
    <cellStyle name="Comma 11" xfId="197"/>
    <cellStyle name="Comma 2" xfId="51"/>
    <cellStyle name="Comma 3" xfId="73"/>
    <cellStyle name="Comma 4" xfId="91"/>
    <cellStyle name="Comma 5" xfId="109"/>
    <cellStyle name="Comma 6" xfId="127"/>
    <cellStyle name="Comma 7" xfId="145"/>
    <cellStyle name="Comma 8" xfId="161"/>
    <cellStyle name="Comma 9" xfId="173"/>
    <cellStyle name="Explanatory Text 10" xfId="186"/>
    <cellStyle name="Explanatory Text 11" xfId="198"/>
    <cellStyle name="Explanatory Text 2" xfId="52"/>
    <cellStyle name="Explanatory Text 3" xfId="74"/>
    <cellStyle name="Explanatory Text 4" xfId="92"/>
    <cellStyle name="Explanatory Text 5" xfId="110"/>
    <cellStyle name="Explanatory Text 6" xfId="128"/>
    <cellStyle name="Explanatory Text 7" xfId="146"/>
    <cellStyle name="Explanatory Text 8" xfId="162"/>
    <cellStyle name="Explanatory Text 9" xfId="174"/>
    <cellStyle name="Followed Hyperlink" xfId="53" builtinId="9" customBuiltin="1"/>
    <cellStyle name="Good" xfId="1" builtinId="26" customBuiltin="1"/>
    <cellStyle name="Hyperlink" xfId="55" builtinId="8" customBuiltin="1"/>
    <cellStyle name="Input 10" xfId="187"/>
    <cellStyle name="Input 11" xfId="199"/>
    <cellStyle name="Input 2" xfId="56"/>
    <cellStyle name="Input 3" xfId="78"/>
    <cellStyle name="Input 4" xfId="96"/>
    <cellStyle name="Input 5" xfId="114"/>
    <cellStyle name="Input 6" xfId="132"/>
    <cellStyle name="Input 7" xfId="150"/>
    <cellStyle name="Input 8" xfId="163"/>
    <cellStyle name="Input 9" xfId="175"/>
    <cellStyle name="Input data" xfId="57"/>
    <cellStyle name="Linked Cell 10" xfId="188"/>
    <cellStyle name="Linked Cell 11" xfId="200"/>
    <cellStyle name="Linked Cell 2" xfId="58"/>
    <cellStyle name="Linked Cell 3" xfId="80"/>
    <cellStyle name="Linked Cell 4" xfId="98"/>
    <cellStyle name="Linked Cell 5" xfId="116"/>
    <cellStyle name="Linked Cell 6" xfId="134"/>
    <cellStyle name="Linked Cell 7" xfId="152"/>
    <cellStyle name="Linked Cell 8" xfId="164"/>
    <cellStyle name="Linked Cell 9" xfId="176"/>
    <cellStyle name="Neutral 10" xfId="189"/>
    <cellStyle name="Neutral 11" xfId="201"/>
    <cellStyle name="Neutral 2" xfId="59"/>
    <cellStyle name="Neutral 3" xfId="81"/>
    <cellStyle name="Neutral 4" xfId="99"/>
    <cellStyle name="Neutral 5" xfId="117"/>
    <cellStyle name="Neutral 6" xfId="135"/>
    <cellStyle name="Neutral 7" xfId="153"/>
    <cellStyle name="Neutral 8" xfId="165"/>
    <cellStyle name="Neutral 9" xfId="177"/>
    <cellStyle name="Normal" xfId="0" builtinId="0"/>
    <cellStyle name="Normal 10" xfId="180"/>
    <cellStyle name="Normal 11" xfId="192"/>
    <cellStyle name="Normal 2" xfId="22"/>
    <cellStyle name="Normal 3" xfId="54"/>
    <cellStyle name="Normal 4" xfId="84"/>
    <cellStyle name="Normal 5" xfId="102"/>
    <cellStyle name="Normal 6" xfId="120"/>
    <cellStyle name="Normal 7" xfId="138"/>
    <cellStyle name="Normal 8" xfId="156"/>
    <cellStyle name="Normal 9" xfId="168"/>
    <cellStyle name="Note 10" xfId="190"/>
    <cellStyle name="Note 11" xfId="202"/>
    <cellStyle name="Note 2" xfId="60"/>
    <cellStyle name="Note 3" xfId="82"/>
    <cellStyle name="Note 4" xfId="100"/>
    <cellStyle name="Note 5" xfId="118"/>
    <cellStyle name="Note 6" xfId="136"/>
    <cellStyle name="Note 7" xfId="154"/>
    <cellStyle name="Note 8" xfId="166"/>
    <cellStyle name="Note 9" xfId="178"/>
    <cellStyle name="Output 10" xfId="191"/>
    <cellStyle name="Output 11" xfId="203"/>
    <cellStyle name="Output 2" xfId="61"/>
    <cellStyle name="Output 3" xfId="83"/>
    <cellStyle name="Output 4" xfId="101"/>
    <cellStyle name="Output 5" xfId="119"/>
    <cellStyle name="Output 6" xfId="137"/>
    <cellStyle name="Output 7" xfId="155"/>
    <cellStyle name="Output 8" xfId="167"/>
    <cellStyle name="Output 9" xfId="179"/>
    <cellStyle name="Selection" xfId="62"/>
    <cellStyle name="Title 10" xfId="193"/>
    <cellStyle name="Title 11" xfId="204"/>
    <cellStyle name="Title 2" xfId="63"/>
    <cellStyle name="Title 3" xfId="85"/>
    <cellStyle name="Title 4" xfId="103"/>
    <cellStyle name="Title 5" xfId="121"/>
    <cellStyle name="Title 6" xfId="139"/>
    <cellStyle name="Title 7" xfId="157"/>
    <cellStyle name="Title 8" xfId="169"/>
    <cellStyle name="Title 9" xfId="181"/>
    <cellStyle name="Warning Text 10" xfId="194"/>
    <cellStyle name="Warning Text 11" xfId="205"/>
    <cellStyle name="Warning Text 2" xfId="64"/>
    <cellStyle name="Warning Text 3" xfId="86"/>
    <cellStyle name="Warning Text 4" xfId="104"/>
    <cellStyle name="Warning Text 5" xfId="122"/>
    <cellStyle name="Warning Text 6" xfId="140"/>
    <cellStyle name="Warning Text 7" xfId="158"/>
    <cellStyle name="Warning Text 8" xfId="170"/>
    <cellStyle name="Warning Text 9" xfId="18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data.act.gov.au/Transport/ACTQP-HTS-Trip-count-Categorised-by-Method-of-Tran/dum2-2fbp" TargetMode="External"/><Relationship Id="rId2" Type="http://schemas.openxmlformats.org/officeDocument/2006/relationships/hyperlink" Target="https://www.data.act.gov.au/Transport/ACTQP-HTS-Average-Trip-Time-and-Distance-Categoris/c8es-u7u9" TargetMode="External"/><Relationship Id="rId1" Type="http://schemas.openxmlformats.org/officeDocument/2006/relationships/hyperlink" Target="https://s3.ap-southeast-2.amazonaws.com/hdp.au.prod.app.act-yoursay.files/7715/4508/8347/INTEGRATED_TRANSPORT_STRATEGY_-_181514.pdf" TargetMode="External"/><Relationship Id="rId4" Type="http://schemas.openxmlformats.org/officeDocument/2006/relationships/hyperlink" Target="https://www.data.act.gov.au/Transport/Average-Passenger-Boardings-By-Service-Type-2017-1/v8cf-i3z8"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data.act.gov.au/Transport/Average-Passenger-Boardings-By-Service-Type-2017-1/v8cf-i3z8" TargetMode="External"/></Relationships>
</file>

<file path=xl/worksheets/sheet1.xml><?xml version="1.0" encoding="utf-8"?>
<worksheet xmlns="http://schemas.openxmlformats.org/spreadsheetml/2006/main" xmlns:r="http://schemas.openxmlformats.org/officeDocument/2006/relationships">
  <dimension ref="A1:H15"/>
  <sheetViews>
    <sheetView tabSelected="1" zoomScale="90" zoomScaleNormal="90" workbookViewId="0">
      <selection activeCell="A7" sqref="A7"/>
    </sheetView>
  </sheetViews>
  <sheetFormatPr defaultRowHeight="14.4"/>
  <cols>
    <col min="1" max="1" width="56.6640625" customWidth="1"/>
    <col min="2" max="2" width="30.33203125" customWidth="1"/>
    <col min="3" max="3" width="21" customWidth="1"/>
    <col min="4" max="4" width="17.6640625" customWidth="1"/>
    <col min="5" max="5" width="22.77734375" customWidth="1"/>
    <col min="6" max="6" width="18.77734375" customWidth="1"/>
    <col min="7" max="7" width="24" customWidth="1"/>
    <col min="8" max="8" width="22.6640625" customWidth="1"/>
  </cols>
  <sheetData>
    <row r="1" spans="1:8" ht="42">
      <c r="A1" s="49" t="s">
        <v>0</v>
      </c>
      <c r="B1" s="1" t="s">
        <v>1</v>
      </c>
      <c r="C1" s="8" t="s">
        <v>7</v>
      </c>
      <c r="D1" s="4" t="s">
        <v>4</v>
      </c>
      <c r="E1" s="4" t="s">
        <v>3</v>
      </c>
      <c r="F1" s="8" t="s">
        <v>9</v>
      </c>
      <c r="G1" s="15" t="s">
        <v>10</v>
      </c>
      <c r="H1" s="47" t="s">
        <v>70</v>
      </c>
    </row>
    <row r="2" spans="1:8">
      <c r="A2" s="48" t="s">
        <v>69</v>
      </c>
      <c r="B2" s="3" t="s">
        <v>2</v>
      </c>
      <c r="C2" s="11">
        <v>6643</v>
      </c>
      <c r="D2" s="11">
        <f>C2</f>
        <v>6643</v>
      </c>
      <c r="E2" s="5">
        <v>0.28999999999999998</v>
      </c>
      <c r="F2" s="11">
        <f>D2*E2</f>
        <v>1926.4699999999998</v>
      </c>
      <c r="G2" s="16">
        <f>F2</f>
        <v>1926.4699999999998</v>
      </c>
      <c r="H2" s="48">
        <v>0</v>
      </c>
    </row>
    <row r="3" spans="1:8" s="10" customFormat="1">
      <c r="A3" s="3"/>
      <c r="B3" s="3"/>
      <c r="C3" s="11"/>
      <c r="D3" s="11"/>
      <c r="E3" s="7"/>
      <c r="F3" s="11"/>
      <c r="G3" s="16"/>
      <c r="H3" s="48"/>
    </row>
    <row r="4" spans="1:8" s="46" customFormat="1">
      <c r="A4" s="12" t="s">
        <v>71</v>
      </c>
      <c r="B4" s="12" t="s">
        <v>2</v>
      </c>
      <c r="C4" s="13">
        <f>0.5*C2</f>
        <v>3321.5</v>
      </c>
      <c r="D4" s="13">
        <f>C4</f>
        <v>3321.5</v>
      </c>
      <c r="E4" s="14">
        <f>E2</f>
        <v>0.28999999999999998</v>
      </c>
      <c r="F4" s="13">
        <f>D4*E4</f>
        <v>963.2349999999999</v>
      </c>
      <c r="G4" s="20">
        <f>F4</f>
        <v>963.2349999999999</v>
      </c>
      <c r="H4" s="23">
        <f>G2-G4</f>
        <v>963.2349999999999</v>
      </c>
    </row>
    <row r="5" spans="1:8" s="46" customFormat="1">
      <c r="A5" s="12"/>
      <c r="B5" s="12"/>
      <c r="C5" s="13"/>
      <c r="D5" s="13"/>
      <c r="E5" s="14"/>
      <c r="F5" s="13"/>
      <c r="G5" s="20"/>
      <c r="H5" s="12"/>
    </row>
    <row r="6" spans="1:8" s="2" customFormat="1">
      <c r="A6" s="52" t="s">
        <v>75</v>
      </c>
      <c r="B6" s="52" t="s">
        <v>5</v>
      </c>
      <c r="C6" s="18">
        <v>6643</v>
      </c>
      <c r="D6" s="18">
        <f>1.2*C6</f>
        <v>7971.5999999999995</v>
      </c>
      <c r="E6" s="19">
        <v>0.28999999999999998</v>
      </c>
      <c r="F6" s="18">
        <f>D6*E6</f>
        <v>2311.7639999999997</v>
      </c>
      <c r="G6" s="22">
        <f>F6/2</f>
        <v>1155.8819999999998</v>
      </c>
      <c r="H6" s="17">
        <f>G2-G6</f>
        <v>770.58799999999997</v>
      </c>
    </row>
    <row r="7" spans="1:8" s="10" customFormat="1">
      <c r="A7" s="21"/>
      <c r="B7" s="52" t="s">
        <v>6</v>
      </c>
      <c r="C7" s="18">
        <v>6643</v>
      </c>
      <c r="D7" s="18">
        <f>1.2*C7</f>
        <v>7971.5999999999995</v>
      </c>
      <c r="E7" s="19">
        <v>0.28999999999999998</v>
      </c>
      <c r="F7" s="18">
        <f>D7*E7</f>
        <v>2311.7639999999997</v>
      </c>
      <c r="G7" s="22">
        <f>F7/3</f>
        <v>770.58799999999985</v>
      </c>
      <c r="H7" s="17">
        <f>G2-G7</f>
        <v>1155.8820000000001</v>
      </c>
    </row>
    <row r="8" spans="1:8" s="10" customFormat="1">
      <c r="A8" s="21"/>
      <c r="B8" s="52" t="s">
        <v>74</v>
      </c>
      <c r="C8" s="18">
        <f>C2</f>
        <v>6643</v>
      </c>
      <c r="D8" s="18">
        <f>1.2*C8</f>
        <v>7971.5999999999995</v>
      </c>
      <c r="E8" s="19">
        <v>0.28999999999999998</v>
      </c>
      <c r="F8" s="18">
        <f>D8*E8</f>
        <v>2311.7639999999997</v>
      </c>
      <c r="G8" s="22">
        <f>((F8/2)+(F8/3))/2</f>
        <v>963.2349999999999</v>
      </c>
      <c r="H8" s="17">
        <f>G2-G8</f>
        <v>963.2349999999999</v>
      </c>
    </row>
    <row r="9" spans="1:8">
      <c r="A9" s="6"/>
      <c r="B9" s="6"/>
      <c r="C9" s="6"/>
      <c r="D9" s="6"/>
      <c r="E9" s="6"/>
      <c r="F9" s="6"/>
      <c r="H9" s="24"/>
    </row>
    <row r="10" spans="1:8">
      <c r="A10" s="9" t="s">
        <v>72</v>
      </c>
      <c r="B10" s="6"/>
      <c r="C10" s="6"/>
      <c r="D10" s="6"/>
      <c r="E10" s="6"/>
      <c r="F10" s="6"/>
    </row>
    <row r="11" spans="1:8">
      <c r="A11" s="6"/>
      <c r="B11" s="6"/>
      <c r="C11" s="6"/>
      <c r="D11" s="6"/>
      <c r="E11" s="6"/>
      <c r="F11" s="6"/>
    </row>
    <row r="12" spans="1:8">
      <c r="A12" s="9" t="s">
        <v>73</v>
      </c>
      <c r="B12" s="6"/>
      <c r="C12" s="6"/>
      <c r="D12" s="6"/>
      <c r="E12" s="6"/>
      <c r="F12" s="6"/>
    </row>
    <row r="13" spans="1:8">
      <c r="A13" s="6"/>
      <c r="B13" s="6"/>
      <c r="C13" s="6"/>
      <c r="D13" s="6"/>
      <c r="E13" s="6"/>
      <c r="F13" s="6"/>
    </row>
    <row r="14" spans="1:8">
      <c r="A14" s="6"/>
      <c r="B14" s="6"/>
      <c r="C14" s="6"/>
      <c r="D14" s="6"/>
      <c r="E14" s="6"/>
      <c r="F14" s="6"/>
    </row>
    <row r="15" spans="1:8">
      <c r="A15" s="6"/>
      <c r="B15" s="6"/>
      <c r="C15" s="6"/>
      <c r="D15" s="6"/>
      <c r="E15" s="6"/>
      <c r="F15" s="6"/>
    </row>
  </sheetData>
  <pageMargins left="0.7" right="0.7" top="0.75" bottom="0.75" header="0.3" footer="0.3"/>
  <pageSetup paperSize="9" orientation="portrait" horizontalDpi="0" verticalDpi="0" copies="0" r:id="rId1"/>
</worksheet>
</file>

<file path=xl/worksheets/sheet2.xml><?xml version="1.0" encoding="utf-8"?>
<worksheet xmlns="http://schemas.openxmlformats.org/spreadsheetml/2006/main" xmlns:r="http://schemas.openxmlformats.org/officeDocument/2006/relationships">
  <dimension ref="A1:D24"/>
  <sheetViews>
    <sheetView workbookViewId="0">
      <selection activeCell="C4" sqref="C4:C8"/>
    </sheetView>
  </sheetViews>
  <sheetFormatPr defaultRowHeight="14.4"/>
  <cols>
    <col min="1" max="1" width="26" customWidth="1"/>
    <col min="2" max="2" width="40.88671875" customWidth="1"/>
    <col min="3" max="3" width="34.44140625" customWidth="1"/>
    <col min="4" max="4" width="70.6640625" customWidth="1"/>
  </cols>
  <sheetData>
    <row r="1" spans="1:4" ht="28.2">
      <c r="A1" s="27"/>
      <c r="B1" s="26" t="s">
        <v>11</v>
      </c>
      <c r="C1" s="27" t="s">
        <v>12</v>
      </c>
      <c r="D1" s="27" t="s">
        <v>13</v>
      </c>
    </row>
    <row r="2" spans="1:4">
      <c r="A2" s="32" t="s">
        <v>14</v>
      </c>
      <c r="B2" s="32"/>
      <c r="C2" s="29"/>
      <c r="D2" s="29"/>
    </row>
    <row r="3" spans="1:4" ht="42">
      <c r="A3" s="31" t="s">
        <v>15</v>
      </c>
      <c r="B3" s="29">
        <v>88.6</v>
      </c>
      <c r="C3" s="30">
        <v>6643</v>
      </c>
      <c r="D3" s="31" t="s">
        <v>16</v>
      </c>
    </row>
    <row r="4" spans="1:4">
      <c r="A4" s="29" t="s">
        <v>17</v>
      </c>
      <c r="B4" s="29">
        <v>3.1</v>
      </c>
      <c r="C4" s="30">
        <v>232.43002257336343</v>
      </c>
      <c r="D4" s="28"/>
    </row>
    <row r="5" spans="1:4">
      <c r="A5" s="29" t="s">
        <v>18</v>
      </c>
      <c r="B5" s="29">
        <v>5.3</v>
      </c>
      <c r="C5" s="30">
        <v>397.38036117381489</v>
      </c>
      <c r="D5" s="28"/>
    </row>
    <row r="6" spans="1:4">
      <c r="A6" s="29" t="s">
        <v>19</v>
      </c>
      <c r="B6" s="29">
        <v>1.7</v>
      </c>
      <c r="C6" s="30">
        <v>127.46162528216705</v>
      </c>
      <c r="D6" s="28"/>
    </row>
    <row r="7" spans="1:4">
      <c r="A7" s="29" t="s">
        <v>20</v>
      </c>
      <c r="B7" s="29">
        <v>1</v>
      </c>
      <c r="C7" s="30">
        <v>74.97742663656885</v>
      </c>
      <c r="D7" s="28"/>
    </row>
    <row r="8" spans="1:4">
      <c r="A8" s="29" t="s">
        <v>21</v>
      </c>
      <c r="B8" s="29">
        <v>0.2</v>
      </c>
      <c r="C8" s="30">
        <v>14.995485327313771</v>
      </c>
      <c r="D8" s="28"/>
    </row>
    <row r="9" spans="1:4">
      <c r="A9" s="29"/>
      <c r="B9" s="29"/>
      <c r="C9" s="30"/>
      <c r="D9" s="29"/>
    </row>
    <row r="10" spans="1:4">
      <c r="A10" s="32" t="s">
        <v>8</v>
      </c>
      <c r="B10" s="32">
        <v>99.899999999999991</v>
      </c>
      <c r="C10" s="33">
        <v>7490.2449209932274</v>
      </c>
      <c r="D10" s="28"/>
    </row>
    <row r="11" spans="1:4">
      <c r="A11" s="32"/>
      <c r="B11" s="32"/>
      <c r="C11" s="33"/>
      <c r="D11" s="28"/>
    </row>
    <row r="12" spans="1:4">
      <c r="A12" s="25" t="s">
        <v>22</v>
      </c>
      <c r="B12" s="25"/>
      <c r="C12" s="25"/>
      <c r="D12" s="25"/>
    </row>
    <row r="13" spans="1:4">
      <c r="A13" s="34" t="s">
        <v>23</v>
      </c>
    </row>
    <row r="14" spans="1:4">
      <c r="A14" s="35" t="s">
        <v>24</v>
      </c>
    </row>
    <row r="15" spans="1:4">
      <c r="A15" s="34" t="s">
        <v>25</v>
      </c>
    </row>
    <row r="17" spans="1:1">
      <c r="A17" s="34" t="s">
        <v>26</v>
      </c>
    </row>
    <row r="18" spans="1:1">
      <c r="A18" s="35" t="s">
        <v>27</v>
      </c>
    </row>
    <row r="19" spans="1:1">
      <c r="A19" s="35" t="s">
        <v>28</v>
      </c>
    </row>
    <row r="20" spans="1:1">
      <c r="A20" s="34" t="s">
        <v>29</v>
      </c>
    </row>
    <row r="22" spans="1:1">
      <c r="A22" s="34" t="s">
        <v>30</v>
      </c>
    </row>
    <row r="23" spans="1:1">
      <c r="A23" s="35" t="s">
        <v>31</v>
      </c>
    </row>
    <row r="24" spans="1:1">
      <c r="A24" s="34" t="s">
        <v>32</v>
      </c>
    </row>
  </sheetData>
  <hyperlinks>
    <hyperlink ref="A14" r:id="rId1"/>
    <hyperlink ref="A18" r:id="rId2"/>
    <hyperlink ref="A19" r:id="rId3"/>
    <hyperlink ref="A23"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51"/>
  <sheetViews>
    <sheetView topLeftCell="A10" workbookViewId="0">
      <selection activeCell="A27" sqref="A27"/>
    </sheetView>
  </sheetViews>
  <sheetFormatPr defaultRowHeight="14.4"/>
  <cols>
    <col min="1" max="1" width="50.77734375" customWidth="1"/>
    <col min="2" max="2" width="28.5546875" customWidth="1"/>
    <col min="3" max="3" width="26.5546875" customWidth="1"/>
    <col min="4" max="4" width="23.109375" customWidth="1"/>
    <col min="5" max="5" width="28.5546875" customWidth="1"/>
    <col min="6" max="6" width="29.88671875" customWidth="1"/>
  </cols>
  <sheetData>
    <row r="1" spans="1:6" ht="42">
      <c r="A1" s="37" t="s">
        <v>33</v>
      </c>
      <c r="B1" s="38" t="s">
        <v>34</v>
      </c>
      <c r="C1" s="38" t="s">
        <v>35</v>
      </c>
      <c r="D1" s="38" t="s">
        <v>36</v>
      </c>
      <c r="E1" s="38" t="s">
        <v>37</v>
      </c>
      <c r="F1" s="40" t="s">
        <v>13</v>
      </c>
    </row>
    <row r="2" spans="1:6">
      <c r="A2" s="39"/>
      <c r="B2" s="39"/>
      <c r="C2" s="39"/>
      <c r="D2" s="39"/>
      <c r="E2" s="39"/>
      <c r="F2" s="39"/>
    </row>
    <row r="3" spans="1:6">
      <c r="A3" s="39" t="s">
        <v>38</v>
      </c>
      <c r="B3" s="43">
        <v>3.5000000000000003E-2</v>
      </c>
      <c r="C3" s="44">
        <v>0.255</v>
      </c>
      <c r="D3" s="44">
        <v>0.29000000000000004</v>
      </c>
      <c r="E3" s="44">
        <v>0.14500000000000002</v>
      </c>
      <c r="F3" s="39" t="s">
        <v>39</v>
      </c>
    </row>
    <row r="4" spans="1:6">
      <c r="A4" s="39"/>
      <c r="B4" s="43"/>
      <c r="C4" s="44"/>
      <c r="D4" s="44"/>
      <c r="E4" s="44">
        <v>9.6666666666666679E-2</v>
      </c>
      <c r="F4" s="39" t="s">
        <v>40</v>
      </c>
    </row>
    <row r="5" spans="1:6">
      <c r="A5" s="39" t="s">
        <v>41</v>
      </c>
      <c r="B5" s="43">
        <v>6.4166666666666664E-2</v>
      </c>
      <c r="C5" s="44">
        <v>0.30399999999999999</v>
      </c>
      <c r="D5" s="44">
        <v>0.36816666666666664</v>
      </c>
      <c r="E5" s="44">
        <v>0.18408333333333332</v>
      </c>
      <c r="F5" s="39" t="s">
        <v>39</v>
      </c>
    </row>
    <row r="6" spans="1:6">
      <c r="A6" s="39"/>
      <c r="B6" s="43"/>
      <c r="C6" s="44"/>
      <c r="D6" s="44"/>
      <c r="E6" s="44">
        <v>0.12272222222222222</v>
      </c>
      <c r="F6" s="39" t="s">
        <v>40</v>
      </c>
    </row>
    <row r="7" spans="1:6">
      <c r="A7" s="39" t="s">
        <v>42</v>
      </c>
      <c r="B7" s="43">
        <v>2.1000000000000001E-2</v>
      </c>
      <c r="C7" s="44">
        <v>0.12950582399999999</v>
      </c>
      <c r="D7" s="44">
        <v>0.15050582399999998</v>
      </c>
      <c r="E7" s="44"/>
      <c r="F7" s="39"/>
    </row>
    <row r="8" spans="1:6">
      <c r="A8" s="39"/>
      <c r="B8" s="43"/>
      <c r="C8" s="44"/>
      <c r="D8" s="44"/>
      <c r="E8" s="44"/>
      <c r="F8" s="39"/>
    </row>
    <row r="9" spans="1:6">
      <c r="A9" s="39" t="s">
        <v>43</v>
      </c>
      <c r="B9" s="43">
        <v>2.5277777777777777E-3</v>
      </c>
      <c r="C9" s="44">
        <v>0</v>
      </c>
      <c r="D9" s="44">
        <v>2.5277777777777777E-3</v>
      </c>
      <c r="E9" s="44"/>
      <c r="F9" s="39"/>
    </row>
    <row r="10" spans="1:6">
      <c r="A10" s="39"/>
      <c r="B10" s="43"/>
      <c r="C10" s="44"/>
      <c r="D10" s="44"/>
      <c r="E10" s="44"/>
      <c r="F10" s="39"/>
    </row>
    <row r="11" spans="1:6">
      <c r="A11" s="39" t="s">
        <v>44</v>
      </c>
      <c r="B11" s="43">
        <v>3.5000000000000003E-2</v>
      </c>
      <c r="C11" s="44">
        <v>0.316</v>
      </c>
      <c r="D11" s="44">
        <v>0.35099999999999998</v>
      </c>
      <c r="E11" s="44">
        <v>0.17549999999999999</v>
      </c>
      <c r="F11" s="39" t="s">
        <v>39</v>
      </c>
    </row>
    <row r="12" spans="1:6">
      <c r="A12" s="39"/>
      <c r="B12" s="43"/>
      <c r="C12" s="44"/>
      <c r="D12" s="44"/>
      <c r="E12" s="44">
        <v>0.11699999999999999</v>
      </c>
      <c r="F12" s="39" t="s">
        <v>40</v>
      </c>
    </row>
    <row r="13" spans="1:6">
      <c r="A13" s="39" t="s">
        <v>45</v>
      </c>
      <c r="B13" s="43">
        <v>0.04</v>
      </c>
      <c r="C13" s="44">
        <v>0.13200000000000001</v>
      </c>
      <c r="D13" s="44">
        <v>0.17200000000000001</v>
      </c>
      <c r="E13" s="44">
        <v>8.6000000000000007E-2</v>
      </c>
      <c r="F13" s="39" t="s">
        <v>39</v>
      </c>
    </row>
    <row r="14" spans="1:6">
      <c r="A14" s="39"/>
      <c r="B14" s="43"/>
      <c r="C14" s="44"/>
      <c r="D14" s="44"/>
      <c r="E14" s="44">
        <v>5.733333333333334E-2</v>
      </c>
      <c r="F14" s="39" t="s">
        <v>40</v>
      </c>
    </row>
    <row r="15" spans="1:6">
      <c r="A15" s="39" t="s">
        <v>46</v>
      </c>
      <c r="B15" s="43">
        <v>0.04</v>
      </c>
      <c r="C15" s="44">
        <v>0</v>
      </c>
      <c r="D15" s="44">
        <v>0.04</v>
      </c>
      <c r="E15" s="44">
        <v>0.02</v>
      </c>
      <c r="F15" s="39" t="s">
        <v>39</v>
      </c>
    </row>
    <row r="16" spans="1:6">
      <c r="A16" s="39"/>
      <c r="B16" s="43"/>
      <c r="C16" s="44"/>
      <c r="D16" s="44"/>
      <c r="E16" s="44">
        <v>1.3333333333333334E-2</v>
      </c>
      <c r="F16" s="39" t="s">
        <v>40</v>
      </c>
    </row>
    <row r="17" spans="1:6">
      <c r="A17" s="39" t="s">
        <v>47</v>
      </c>
      <c r="B17" s="43">
        <v>8.3333333333333332E-3</v>
      </c>
      <c r="C17" s="44">
        <v>1.056E-2</v>
      </c>
      <c r="D17" s="44">
        <v>1.8893333333333331E-2</v>
      </c>
      <c r="E17" s="44"/>
      <c r="F17" s="39"/>
    </row>
    <row r="18" spans="1:6">
      <c r="A18" s="39"/>
      <c r="B18" s="43"/>
      <c r="C18" s="44"/>
      <c r="D18" s="44"/>
      <c r="E18" s="44"/>
      <c r="F18" s="39"/>
    </row>
    <row r="19" spans="1:6">
      <c r="A19" s="39" t="s">
        <v>48</v>
      </c>
      <c r="B19" s="43">
        <v>8.3333333333333332E-3</v>
      </c>
      <c r="C19" s="44">
        <v>0</v>
      </c>
      <c r="D19" s="44">
        <v>8.3333333333333332E-3</v>
      </c>
      <c r="E19" s="44"/>
      <c r="F19" s="39"/>
    </row>
    <row r="20" spans="1:6">
      <c r="A20" s="41"/>
      <c r="B20" s="43"/>
      <c r="C20" s="44"/>
      <c r="D20" s="44"/>
      <c r="E20" s="44"/>
      <c r="F20" s="39"/>
    </row>
    <row r="21" spans="1:6">
      <c r="A21" s="39" t="s">
        <v>49</v>
      </c>
      <c r="B21" s="43">
        <v>0</v>
      </c>
      <c r="C21" s="44">
        <v>0</v>
      </c>
      <c r="D21" s="44">
        <v>0</v>
      </c>
      <c r="E21" s="44"/>
      <c r="F21" s="39"/>
    </row>
    <row r="22" spans="1:6">
      <c r="A22" s="39"/>
      <c r="B22" s="43"/>
      <c r="C22" s="44"/>
      <c r="D22" s="44"/>
      <c r="E22" s="44"/>
      <c r="F22" s="39"/>
    </row>
    <row r="23" spans="1:6" ht="42">
      <c r="A23" s="39" t="s">
        <v>50</v>
      </c>
      <c r="B23" s="43">
        <v>0.26250000000000001</v>
      </c>
      <c r="C23" s="44">
        <v>0.80200000000000005</v>
      </c>
      <c r="D23" s="44">
        <v>1.0645</v>
      </c>
      <c r="E23" s="44">
        <v>4.4726890756302519E-2</v>
      </c>
      <c r="F23" s="45" t="s">
        <v>51</v>
      </c>
    </row>
    <row r="24" spans="1:6">
      <c r="A24" s="39"/>
      <c r="B24" s="39"/>
      <c r="C24" s="44"/>
      <c r="D24" s="39"/>
      <c r="E24" s="44"/>
      <c r="F24" s="39"/>
    </row>
    <row r="25" spans="1:6">
      <c r="A25" s="39" t="s">
        <v>52</v>
      </c>
      <c r="B25" s="43">
        <v>6.4166666666666664E-2</v>
      </c>
      <c r="C25" s="39">
        <v>0.33300000000000002</v>
      </c>
      <c r="D25" s="43">
        <v>0.39716666666666667</v>
      </c>
      <c r="E25" s="39"/>
      <c r="F25" s="39"/>
    </row>
    <row r="26" spans="1:6">
      <c r="A26" s="42"/>
      <c r="B26" s="36"/>
      <c r="C26" s="36"/>
      <c r="D26" s="36"/>
      <c r="E26" s="36"/>
      <c r="F26" s="36"/>
    </row>
    <row r="28" spans="1:6">
      <c r="A28" s="50" t="s">
        <v>53</v>
      </c>
    </row>
    <row r="29" spans="1:6">
      <c r="A29" s="46" t="s">
        <v>54</v>
      </c>
    </row>
    <row r="30" spans="1:6">
      <c r="A30" s="46" t="s">
        <v>55</v>
      </c>
    </row>
    <row r="32" spans="1:6">
      <c r="A32" s="50" t="s">
        <v>56</v>
      </c>
    </row>
    <row r="33" spans="1:1">
      <c r="A33" s="46" t="s">
        <v>57</v>
      </c>
    </row>
    <row r="34" spans="1:1">
      <c r="A34" s="46" t="s">
        <v>58</v>
      </c>
    </row>
    <row r="35" spans="1:1">
      <c r="A35" s="46" t="s">
        <v>59</v>
      </c>
    </row>
    <row r="36" spans="1:1">
      <c r="A36" s="46" t="s">
        <v>60</v>
      </c>
    </row>
    <row r="37" spans="1:1">
      <c r="A37" s="46" t="s">
        <v>61</v>
      </c>
    </row>
    <row r="38" spans="1:1">
      <c r="A38" s="46" t="s">
        <v>62</v>
      </c>
    </row>
    <row r="40" spans="1:1">
      <c r="A40" s="50" t="s">
        <v>63</v>
      </c>
    </row>
    <row r="41" spans="1:1">
      <c r="A41" s="46" t="s">
        <v>64</v>
      </c>
    </row>
    <row r="43" spans="1:1">
      <c r="A43" s="50" t="s">
        <v>65</v>
      </c>
    </row>
    <row r="44" spans="1:1">
      <c r="A44" s="46" t="s">
        <v>66</v>
      </c>
    </row>
    <row r="45" spans="1:1">
      <c r="A45" s="46" t="s">
        <v>67</v>
      </c>
    </row>
    <row r="46" spans="1:1">
      <c r="A46" s="46" t="s">
        <v>68</v>
      </c>
    </row>
    <row r="48" spans="1:1">
      <c r="A48" s="46" t="s">
        <v>30</v>
      </c>
    </row>
    <row r="49" spans="1:1">
      <c r="A49" s="51" t="s">
        <v>31</v>
      </c>
    </row>
    <row r="50" spans="1:1">
      <c r="A50" s="46" t="s">
        <v>32</v>
      </c>
    </row>
    <row r="51" spans="1:1">
      <c r="A51" s="51"/>
    </row>
  </sheetData>
  <hyperlinks>
    <hyperlink ref="A49"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Drive less</vt:lpstr>
      <vt:lpstr>Activity data</vt:lpstr>
      <vt:lpstr>Tailpipe + embedded emissions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Joanne clay</dc:creator>
  <cp:lastModifiedBy>Joanne clay</cp:lastModifiedBy>
  <cp:lastPrinted>2019-11-19T01:40:49Z</cp:lastPrinted>
  <dcterms:created xsi:type="dcterms:W3CDTF">2019-11-06T02:48:02Z</dcterms:created>
  <dcterms:modified xsi:type="dcterms:W3CDTF">2020-05-19T08:37:04Z</dcterms:modified>
</cp:coreProperties>
</file>