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2" windowWidth="28692" windowHeight="12276"/>
  </bookViews>
  <sheets>
    <sheet name="Gas winter heating average" sheetId="2" r:id="rId1"/>
  </sheets>
  <calcPr calcId="124519"/>
</workbook>
</file>

<file path=xl/calcChain.xml><?xml version="1.0" encoding="utf-8"?>
<calcChain xmlns="http://schemas.openxmlformats.org/spreadsheetml/2006/main">
  <c r="B24" i="2"/>
  <c r="B23"/>
  <c r="D20" l="1"/>
  <c r="D10"/>
  <c r="D14"/>
  <c r="D16" s="1"/>
  <c r="D15"/>
  <c r="D19"/>
  <c r="D21" s="1"/>
  <c r="D9"/>
  <c r="D4"/>
  <c r="D5"/>
  <c r="D11" l="1"/>
  <c r="D24" s="1"/>
  <c r="D6"/>
  <c r="D23" l="1"/>
  <c r="D26" s="1"/>
  <c r="D27" s="1"/>
  <c r="D29" s="1"/>
</calcChain>
</file>

<file path=xl/sharedStrings.xml><?xml version="1.0" encoding="utf-8"?>
<sst xmlns="http://schemas.openxmlformats.org/spreadsheetml/2006/main" count="33" uniqueCount="24">
  <si>
    <t>Emission Source</t>
  </si>
  <si>
    <t>Amount (GJ)</t>
  </si>
  <si>
    <t>Emissions Factor (kgCO2e/GJ)</t>
  </si>
  <si>
    <t>Emissions (kg of CO2e)</t>
  </si>
  <si>
    <t>Total</t>
  </si>
  <si>
    <t>Energy Content Factors and Emission Factors</t>
  </si>
  <si>
    <t>Average Canberra usage</t>
  </si>
  <si>
    <t xml:space="preserve"> </t>
  </si>
  <si>
    <t>Gas</t>
  </si>
  <si>
    <t>Gas losses</t>
  </si>
  <si>
    <t xml:space="preserve">Average gas autumn usage Canberra 3 person household </t>
  </si>
  <si>
    <t xml:space="preserve">Average gas summer usage Canberra 3 person household </t>
  </si>
  <si>
    <t xml:space="preserve">Average gas winter usage Canberra 3 person household </t>
  </si>
  <si>
    <t xml:space="preserve">Average gas spring usage Canberra 3 person household </t>
  </si>
  <si>
    <t>Average gas assumed for non-heating purposes (summer x four quarters)</t>
  </si>
  <si>
    <t>Aveage gas usage Canberra 3 person household for whole year</t>
  </si>
  <si>
    <t>Total average gas usage for heating Canberra 3 person household for whole year</t>
  </si>
  <si>
    <t>Total average gas usage for heating Canberra 3 person household for whole year PER PERSON</t>
  </si>
  <si>
    <t>Based on Carbon Diet experiments, save one-third by turning down the heater 3 degrees</t>
  </si>
  <si>
    <t xml:space="preserve">Australian Energy Regulator benchmarks, Table 6.2.3 for ACT, 3 person household </t>
  </si>
  <si>
    <t>https://www.aer.gov.au/system/files/ACIL%20Allen%20Energy%20benchmarks%20report%202017%20-%20updated%205%20June%202018.pdf</t>
  </si>
  <si>
    <t xml:space="preserve">Emissions Factors for gas consumption + losses from Table 2 + Table 38, NSW ACT Metro, National Greenhouse Accounts Factors 2018. </t>
  </si>
  <si>
    <t>http://www.environment.gov.au/climate-change/climate-science-data/greenhouse-gas-measurement/publications/national-greenhouse-accounts-factors-july-2018</t>
  </si>
  <si>
    <t>In houses with gas, gas might be used to cook and heat water as well as heat the house. I've used summer gas usage as the baseline for gas that isn't used to heat the house.</t>
  </si>
</sst>
</file>

<file path=xl/styles.xml><?xml version="1.0" encoding="utf-8"?>
<styleSheet xmlns="http://schemas.openxmlformats.org/spreadsheetml/2006/main">
  <numFmts count="2">
    <numFmt numFmtId="43" formatCode="_-* #,##0.00_-;\-* #,##0.00_-;_-* &quot;-&quot;??_-;_-@_-"/>
    <numFmt numFmtId="164" formatCode="_-* #,##0_-;\-* #,##0_-;_-* &quot;-&quot;??_-;_-@_-"/>
  </numFmts>
  <fonts count="9">
    <font>
      <sz val="11"/>
      <color theme="1"/>
      <name val="Calibri"/>
      <family val="2"/>
      <scheme val="minor"/>
    </font>
    <font>
      <sz val="11"/>
      <color theme="1"/>
      <name val="Calibri"/>
      <family val="2"/>
      <scheme val="minor"/>
    </font>
    <font>
      <sz val="11"/>
      <color theme="1"/>
      <name val="Arial"/>
      <family val="2"/>
    </font>
    <font>
      <b/>
      <sz val="11"/>
      <color theme="1"/>
      <name val="Arial"/>
      <family val="2"/>
    </font>
    <font>
      <b/>
      <i/>
      <sz val="11"/>
      <color theme="1"/>
      <name val="Arial"/>
      <family val="2"/>
    </font>
    <font>
      <i/>
      <sz val="11"/>
      <color theme="1"/>
      <name val="Arial"/>
      <family val="2"/>
    </font>
    <font>
      <b/>
      <sz val="11"/>
      <color theme="1"/>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2" fillId="0" borderId="0" xfId="0" applyFont="1"/>
    <xf numFmtId="2" fontId="2" fillId="0" borderId="0" xfId="0" applyNumberFormat="1" applyFont="1"/>
    <xf numFmtId="1" fontId="2" fillId="0" borderId="0" xfId="0" applyNumberFormat="1" applyFont="1"/>
    <xf numFmtId="1" fontId="5" fillId="0" borderId="0" xfId="0" applyNumberFormat="1" applyFont="1"/>
    <xf numFmtId="0" fontId="0" fillId="0" borderId="0" xfId="0"/>
    <xf numFmtId="0" fontId="5" fillId="0" borderId="0" xfId="0" applyFont="1"/>
    <xf numFmtId="0" fontId="3" fillId="0" borderId="1" xfId="0" applyFont="1" applyBorder="1"/>
    <xf numFmtId="0" fontId="3" fillId="2" borderId="1" xfId="0" applyFont="1" applyFill="1" applyBorder="1"/>
    <xf numFmtId="0" fontId="4" fillId="2" borderId="1" xfId="0" applyFont="1" applyFill="1" applyBorder="1"/>
    <xf numFmtId="0" fontId="2" fillId="2" borderId="1" xfId="0" applyFont="1" applyFill="1" applyBorder="1"/>
    <xf numFmtId="2" fontId="2" fillId="2" borderId="1" xfId="0" applyNumberFormat="1" applyFont="1" applyFill="1" applyBorder="1"/>
    <xf numFmtId="164" fontId="2" fillId="2" borderId="1" xfId="1" applyNumberFormat="1" applyFont="1" applyFill="1" applyBorder="1"/>
    <xf numFmtId="17" fontId="2" fillId="2" borderId="1" xfId="0" applyNumberFormat="1" applyFont="1" applyFill="1" applyBorder="1"/>
    <xf numFmtId="17" fontId="4" fillId="2" borderId="1" xfId="0" applyNumberFormat="1" applyFont="1" applyFill="1" applyBorder="1"/>
    <xf numFmtId="2" fontId="3" fillId="2" borderId="1" xfId="0" applyNumberFormat="1" applyFont="1" applyFill="1" applyBorder="1"/>
    <xf numFmtId="164" fontId="4" fillId="2" borderId="1" xfId="1" applyNumberFormat="1" applyFont="1" applyFill="1" applyBorder="1"/>
    <xf numFmtId="1" fontId="5" fillId="2" borderId="1" xfId="0" applyNumberFormat="1" applyFont="1" applyFill="1" applyBorder="1"/>
    <xf numFmtId="1" fontId="2" fillId="2" borderId="1" xfId="0" applyNumberFormat="1" applyFont="1" applyFill="1" applyBorder="1"/>
    <xf numFmtId="1" fontId="4" fillId="2" borderId="1" xfId="0" applyNumberFormat="1" applyFont="1" applyFill="1" applyBorder="1"/>
    <xf numFmtId="164" fontId="5" fillId="2" borderId="1" xfId="1" applyNumberFormat="1" applyFont="1" applyFill="1" applyBorder="1"/>
    <xf numFmtId="17" fontId="3" fillId="2" borderId="1" xfId="0" applyNumberFormat="1" applyFont="1" applyFill="1" applyBorder="1"/>
    <xf numFmtId="0" fontId="0" fillId="0" borderId="0" xfId="0" applyFont="1" applyBorder="1"/>
    <xf numFmtId="0" fontId="7" fillId="0" borderId="0" xfId="0" applyFont="1"/>
    <xf numFmtId="0" fontId="8" fillId="0" borderId="0" xfId="0" applyFont="1"/>
    <xf numFmtId="0" fontId="6" fillId="0" borderId="0" xfId="0" applyFont="1"/>
    <xf numFmtId="0" fontId="0" fillId="0" borderId="0" xfId="0"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43"/>
  <sheetViews>
    <sheetView tabSelected="1" topLeftCell="A4" workbookViewId="0">
      <selection activeCell="A35" sqref="A35"/>
    </sheetView>
  </sheetViews>
  <sheetFormatPr defaultRowHeight="14.4"/>
  <cols>
    <col min="1" max="1" width="93.44140625" customWidth="1"/>
    <col min="2" max="2" width="14.6640625" customWidth="1"/>
    <col min="3" max="3" width="31.5546875" customWidth="1"/>
    <col min="4" max="4" width="23.5546875" customWidth="1"/>
  </cols>
  <sheetData>
    <row r="1" spans="1:4">
      <c r="A1" s="7" t="s">
        <v>0</v>
      </c>
      <c r="B1" s="7" t="s">
        <v>1</v>
      </c>
      <c r="C1" s="7" t="s">
        <v>2</v>
      </c>
      <c r="D1" s="7" t="s">
        <v>3</v>
      </c>
    </row>
    <row r="2" spans="1:4">
      <c r="A2" s="8"/>
      <c r="B2" s="8"/>
      <c r="C2" s="8"/>
      <c r="D2" s="8"/>
    </row>
    <row r="3" spans="1:4">
      <c r="A3" s="9" t="s">
        <v>10</v>
      </c>
      <c r="B3" s="8"/>
      <c r="C3" s="8"/>
      <c r="D3" s="8"/>
    </row>
    <row r="4" spans="1:4">
      <c r="A4" s="10" t="s">
        <v>8</v>
      </c>
      <c r="B4" s="11">
        <v>7.51</v>
      </c>
      <c r="C4" s="10">
        <v>51.53</v>
      </c>
      <c r="D4" s="12">
        <f>B4*C4</f>
        <v>386.99029999999999</v>
      </c>
    </row>
    <row r="5" spans="1:4">
      <c r="A5" s="13" t="s">
        <v>9</v>
      </c>
      <c r="B5" s="11">
        <v>7.51</v>
      </c>
      <c r="C5" s="10">
        <v>12.8</v>
      </c>
      <c r="D5" s="12">
        <f>B5*C5</f>
        <v>96.128</v>
      </c>
    </row>
    <row r="6" spans="1:4">
      <c r="A6" s="14" t="s">
        <v>4</v>
      </c>
      <c r="B6" s="15"/>
      <c r="C6" s="9"/>
      <c r="D6" s="16">
        <f>SUM(D4:D5)</f>
        <v>483.11829999999998</v>
      </c>
    </row>
    <row r="7" spans="1:4" s="5" customFormat="1">
      <c r="A7" s="14"/>
      <c r="B7" s="15"/>
      <c r="C7" s="9"/>
      <c r="D7" s="16"/>
    </row>
    <row r="8" spans="1:4" s="5" customFormat="1">
      <c r="A8" s="9" t="s">
        <v>11</v>
      </c>
      <c r="B8" s="15"/>
      <c r="C8" s="9"/>
      <c r="D8" s="16"/>
    </row>
    <row r="9" spans="1:4" s="5" customFormat="1">
      <c r="A9" s="10" t="s">
        <v>8</v>
      </c>
      <c r="B9" s="11">
        <v>2.74</v>
      </c>
      <c r="C9" s="10">
        <v>51.53</v>
      </c>
      <c r="D9" s="12">
        <f>B9*C9</f>
        <v>141.19220000000001</v>
      </c>
    </row>
    <row r="10" spans="1:4" s="5" customFormat="1">
      <c r="A10" s="13" t="s">
        <v>9</v>
      </c>
      <c r="B10" s="11">
        <v>2.74</v>
      </c>
      <c r="C10" s="10">
        <v>12.8</v>
      </c>
      <c r="D10" s="12">
        <f t="shared" ref="D10:D20" si="0">B10*C10</f>
        <v>35.072000000000003</v>
      </c>
    </row>
    <row r="11" spans="1:4" s="5" customFormat="1">
      <c r="A11" s="14" t="s">
        <v>4</v>
      </c>
      <c r="B11" s="15"/>
      <c r="C11" s="9"/>
      <c r="D11" s="16">
        <f>SUM(D9:D10)</f>
        <v>176.26420000000002</v>
      </c>
    </row>
    <row r="12" spans="1:4" s="5" customFormat="1">
      <c r="A12" s="14"/>
      <c r="B12" s="15"/>
      <c r="C12" s="9"/>
      <c r="D12" s="20"/>
    </row>
    <row r="13" spans="1:4" s="5" customFormat="1">
      <c r="A13" s="9" t="s">
        <v>12</v>
      </c>
      <c r="B13" s="15"/>
      <c r="C13" s="9"/>
      <c r="D13" s="20"/>
    </row>
    <row r="14" spans="1:4" s="5" customFormat="1">
      <c r="A14" s="10" t="s">
        <v>8</v>
      </c>
      <c r="B14" s="11">
        <v>18.242999999999999</v>
      </c>
      <c r="C14" s="10">
        <v>51.53</v>
      </c>
      <c r="D14" s="12">
        <f t="shared" si="0"/>
        <v>940.06178999999997</v>
      </c>
    </row>
    <row r="15" spans="1:4" s="5" customFormat="1">
      <c r="A15" s="13" t="s">
        <v>9</v>
      </c>
      <c r="B15" s="11">
        <v>18.242999999999999</v>
      </c>
      <c r="C15" s="10">
        <v>12.8</v>
      </c>
      <c r="D15" s="12">
        <f t="shared" si="0"/>
        <v>233.5104</v>
      </c>
    </row>
    <row r="16" spans="1:4" s="5" customFormat="1">
      <c r="A16" s="14" t="s">
        <v>4</v>
      </c>
      <c r="B16" s="15"/>
      <c r="C16" s="9"/>
      <c r="D16" s="16">
        <f>SUM(D14:D15)</f>
        <v>1173.5721899999999</v>
      </c>
    </row>
    <row r="17" spans="1:4" s="5" customFormat="1">
      <c r="A17" s="14"/>
      <c r="B17" s="15"/>
      <c r="C17" s="9"/>
      <c r="D17" s="20"/>
    </row>
    <row r="18" spans="1:4" s="5" customFormat="1">
      <c r="A18" s="9" t="s">
        <v>13</v>
      </c>
      <c r="B18" s="11"/>
      <c r="C18" s="10"/>
      <c r="D18" s="20"/>
    </row>
    <row r="19" spans="1:4" s="5" customFormat="1">
      <c r="A19" s="10" t="s">
        <v>8</v>
      </c>
      <c r="B19" s="11">
        <v>9.9559999999999995</v>
      </c>
      <c r="C19" s="10">
        <v>51.53</v>
      </c>
      <c r="D19" s="12">
        <f t="shared" si="0"/>
        <v>513.03268000000003</v>
      </c>
    </row>
    <row r="20" spans="1:4" s="5" customFormat="1">
      <c r="A20" s="13" t="s">
        <v>9</v>
      </c>
      <c r="B20" s="11">
        <v>9.9559999999999995</v>
      </c>
      <c r="C20" s="10">
        <v>12.8</v>
      </c>
      <c r="D20" s="12">
        <f t="shared" si="0"/>
        <v>127.43680000000001</v>
      </c>
    </row>
    <row r="21" spans="1:4" s="5" customFormat="1">
      <c r="A21" s="14" t="s">
        <v>4</v>
      </c>
      <c r="B21" s="11"/>
      <c r="C21" s="10"/>
      <c r="D21" s="19">
        <f>SUM(D19:D20)</f>
        <v>640.46947999999998</v>
      </c>
    </row>
    <row r="22" spans="1:4" s="5" customFormat="1">
      <c r="A22" s="14"/>
      <c r="B22" s="11"/>
      <c r="C22" s="10"/>
      <c r="D22" s="18"/>
    </row>
    <row r="23" spans="1:4" s="5" customFormat="1">
      <c r="A23" s="13" t="s">
        <v>15</v>
      </c>
      <c r="B23" s="11">
        <f>B4+B9+B14+B19</f>
        <v>38.448999999999998</v>
      </c>
      <c r="C23" s="10"/>
      <c r="D23" s="12">
        <f>D6+D11+D16+D21</f>
        <v>2473.4241699999998</v>
      </c>
    </row>
    <row r="24" spans="1:4" s="5" customFormat="1">
      <c r="A24" s="13" t="s">
        <v>14</v>
      </c>
      <c r="B24" s="11">
        <f>B9*4</f>
        <v>10.96</v>
      </c>
      <c r="C24" s="10"/>
      <c r="D24" s="18">
        <f>4*D11</f>
        <v>705.05680000000007</v>
      </c>
    </row>
    <row r="25" spans="1:4" s="5" customFormat="1">
      <c r="A25" s="14"/>
      <c r="B25" s="11"/>
      <c r="C25" s="10"/>
      <c r="D25" s="18"/>
    </row>
    <row r="26" spans="1:4">
      <c r="A26" s="21" t="s">
        <v>16</v>
      </c>
      <c r="B26" s="11"/>
      <c r="C26" s="10"/>
      <c r="D26" s="16">
        <f>D23-D24</f>
        <v>1768.3673699999997</v>
      </c>
    </row>
    <row r="27" spans="1:4" s="5" customFormat="1">
      <c r="A27" s="21" t="s">
        <v>17</v>
      </c>
      <c r="B27" s="11"/>
      <c r="C27" s="10"/>
      <c r="D27" s="19">
        <f>D26/3</f>
        <v>589.45578999999987</v>
      </c>
    </row>
    <row r="28" spans="1:4" s="5" customFormat="1">
      <c r="A28" s="21"/>
      <c r="B28" s="11"/>
      <c r="C28" s="10"/>
      <c r="D28" s="19"/>
    </row>
    <row r="29" spans="1:4" s="5" customFormat="1">
      <c r="A29" s="21" t="s">
        <v>18</v>
      </c>
      <c r="B29" s="11"/>
      <c r="C29" s="10"/>
      <c r="D29" s="19">
        <f>D27/3</f>
        <v>196.48526333333328</v>
      </c>
    </row>
    <row r="30" spans="1:4" s="5" customFormat="1">
      <c r="A30" s="21"/>
      <c r="B30" s="11"/>
      <c r="C30" s="10"/>
      <c r="D30" s="17"/>
    </row>
    <row r="31" spans="1:4">
      <c r="A31" s="1"/>
      <c r="B31" s="2"/>
      <c r="C31" s="1"/>
      <c r="D31" s="3"/>
    </row>
    <row r="32" spans="1:4">
      <c r="A32" s="25" t="s">
        <v>5</v>
      </c>
      <c r="B32" s="2"/>
      <c r="C32" s="1"/>
      <c r="D32" s="3"/>
    </row>
    <row r="33" spans="1:4" s="5" customFormat="1">
      <c r="A33" s="22" t="s">
        <v>21</v>
      </c>
      <c r="B33" s="1"/>
      <c r="C33" s="6"/>
      <c r="D33" s="4"/>
    </row>
    <row r="34" spans="1:4" s="5" customFormat="1">
      <c r="A34" s="22" t="s">
        <v>22</v>
      </c>
      <c r="B34" s="1"/>
      <c r="C34" s="6"/>
      <c r="D34" s="4"/>
    </row>
    <row r="35" spans="1:4">
      <c r="A35" s="24"/>
      <c r="B35" s="1"/>
      <c r="C35" s="1"/>
      <c r="D35" s="1"/>
    </row>
    <row r="36" spans="1:4">
      <c r="A36" s="25" t="s">
        <v>6</v>
      </c>
      <c r="B36" s="1"/>
      <c r="C36" s="1"/>
      <c r="D36" s="1"/>
    </row>
    <row r="37" spans="1:4">
      <c r="A37" s="23" t="s">
        <v>19</v>
      </c>
      <c r="B37" s="1"/>
      <c r="C37" s="1"/>
      <c r="D37" s="1"/>
    </row>
    <row r="38" spans="1:4" s="5" customFormat="1">
      <c r="A38" s="23" t="s">
        <v>20</v>
      </c>
      <c r="B38" s="1"/>
      <c r="C38" s="1"/>
      <c r="D38" s="1"/>
    </row>
    <row r="39" spans="1:4">
      <c r="A39" s="26"/>
      <c r="B39" s="1"/>
      <c r="C39" s="1"/>
      <c r="D39" s="1"/>
    </row>
    <row r="40" spans="1:4">
      <c r="A40" s="26" t="s">
        <v>23</v>
      </c>
    </row>
    <row r="41" spans="1:4">
      <c r="A41" s="6"/>
    </row>
    <row r="43" spans="1:4">
      <c r="A43" s="5" t="s">
        <v>7</v>
      </c>
    </row>
  </sheetData>
  <pageMargins left="0.7" right="0.7" top="0.75" bottom="0.75" header="0.3" footer="0.3"/>
  <pageSetup paperSize="9"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Gas winter heating average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clay</dc:creator>
  <cp:lastModifiedBy>Joanne clay</cp:lastModifiedBy>
  <dcterms:created xsi:type="dcterms:W3CDTF">2018-08-06T09:58:08Z</dcterms:created>
  <dcterms:modified xsi:type="dcterms:W3CDTF">2020-05-20T01:04:50Z</dcterms:modified>
</cp:coreProperties>
</file>