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6" windowWidth="16212" windowHeight="4752"/>
  </bookViews>
  <sheets>
    <sheet name="1. CO2e mass transport week" sheetId="2" r:id="rId1"/>
  </sheets>
  <definedNames>
    <definedName name="_xlnm.Print_Area" localSheetId="0">'1. CO2e mass transport week'!$A$1:$D$10</definedName>
  </definedNames>
  <calcPr calcId="124519"/>
</workbook>
</file>

<file path=xl/calcChain.xml><?xml version="1.0" encoding="utf-8"?>
<calcChain xmlns="http://schemas.openxmlformats.org/spreadsheetml/2006/main">
  <c r="B14" i="2"/>
  <c r="B12" s="1"/>
  <c r="C17" l="1"/>
  <c r="D17" s="1"/>
  <c r="C16"/>
  <c r="D16" s="1"/>
  <c r="C15"/>
  <c r="D15" s="1"/>
  <c r="C14"/>
  <c r="C13"/>
  <c r="C12"/>
  <c r="D14"/>
  <c r="B13"/>
  <c r="D13" s="1"/>
  <c r="D12" l="1"/>
  <c r="D18" s="1"/>
  <c r="D20" s="1"/>
  <c r="B18"/>
</calcChain>
</file>

<file path=xl/sharedStrings.xml><?xml version="1.0" encoding="utf-8"?>
<sst xmlns="http://schemas.openxmlformats.org/spreadsheetml/2006/main" count="31" uniqueCount="26">
  <si>
    <t>Total</t>
  </si>
  <si>
    <t>Travel per person per year (KM)</t>
  </si>
  <si>
    <t>Emissions factor (KG CO2e per KM)</t>
  </si>
  <si>
    <t>Total per person per year (KG CO2e)</t>
  </si>
  <si>
    <t>Car (ICE petrol driver only)</t>
  </si>
  <si>
    <t>Bike</t>
  </si>
  <si>
    <t>Taxi/Uber</t>
  </si>
  <si>
    <t>Walking</t>
  </si>
  <si>
    <t>Bus (diesel average 23.8 passengers)</t>
  </si>
  <si>
    <t>Motorbike</t>
  </si>
  <si>
    <t>ACT average baseline case - transport now</t>
  </si>
  <si>
    <t>Bus (diesel average 23.8 passengers) (ten times more than baseline, consistent with my results)</t>
  </si>
  <si>
    <t>Car (ICE petrol driver only) (all trips not done by other modes; this is 4,995km less than baseline)</t>
  </si>
  <si>
    <t>ACT average private vehicle figure from 'Moving Canberra 2019 - 2045' published 2018, based on 2017 survey data</t>
  </si>
  <si>
    <t>https://s3.ap-southeast-2.amazonaws.com/hdp.au.prod.app.act-yoursay.files/7715/4508/8347/INTEGRATED_TRANSPORT_STRATEGY_-_181514.pdf</t>
  </si>
  <si>
    <t>P 11 says on average ACT and Queanbeyan people travel 18.2 kilometres by private vehicle per person each day.</t>
  </si>
  <si>
    <t>Detailed ACT figures from ACT Government Open Data Portal dataACT</t>
  </si>
  <si>
    <t>https://www.data.act.gov.au/Transport/ACTQP-HTS-Average-Trip-Time-and-Distance-Categoris/c8es-u7u9</t>
  </si>
  <si>
    <t>https://www.data.act.gov.au/Transport/ACTQP-HTS-Trip-count-Categorised-by-Method-of-Tran/dum2-2fbp</t>
  </si>
  <si>
    <t>I've used this dataset for the % breakdown of distance travelled by transport method and applied that to get KM per person per year.</t>
  </si>
  <si>
    <t>Average bus passengers from ACT Government dataset 'Average Passenger Boardings by Service Type 2017-18'</t>
  </si>
  <si>
    <t>https://www.data.act.gov.au/Transport/Average-Passenger-Boardings-By-Service-Type-2017-1/v8cf-i3z8</t>
  </si>
  <si>
    <t xml:space="preserve">Data showed an average of 23.8 passengers across all services, with coverage services only 11.8 up to Rapid services averaging 36.2. I've used 23.8. </t>
  </si>
  <si>
    <t>See previous spreadsheets for emission factors.</t>
  </si>
  <si>
    <t>Savings by catching the bus 90km each week instead of driving</t>
  </si>
  <si>
    <t>What swap 80km of driving for 80km of bus each week?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</si>
</sst>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"/>
    <numFmt numFmtId="167" formatCode="_-* #,##0_-;\-* #,##0_-;_-* &quot;-&quot;?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sz val="11"/>
      <color rgb="FF9C5700"/>
      <name val="Calibri"/>
      <family val="2"/>
      <scheme val="minor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0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3" applyNumberFormat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3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33" borderId="2" applyNumberFormat="0" applyBorder="0" applyAlignment="0" applyProtection="0"/>
    <xf numFmtId="0" fontId="8" fillId="34" borderId="0">
      <alignment vertical="center"/>
    </xf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8" fillId="37" borderId="9" applyNumberFormat="0" applyProtection="0">
      <alignment vertical="center"/>
    </xf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3" borderId="2" applyNumberFormat="0" applyBorder="0" applyAlignment="0" applyProtection="0"/>
    <xf numFmtId="0" fontId="1" fillId="30" borderId="0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3" borderId="2" applyNumberFormat="0" applyBorder="0" applyAlignment="0" applyProtection="0"/>
    <xf numFmtId="0" fontId="1" fillId="30" borderId="0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3" borderId="2" applyNumberFormat="0" applyBorder="0" applyAlignment="0" applyProtection="0"/>
    <xf numFmtId="0" fontId="1" fillId="30" borderId="0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3" borderId="2" applyNumberFormat="0" applyBorder="0" applyAlignment="0" applyProtection="0"/>
    <xf numFmtId="0" fontId="1" fillId="30" borderId="0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8" fillId="33" borderId="2" applyNumberFormat="0" applyBorder="0" applyAlignment="0" applyProtection="0"/>
    <xf numFmtId="0" fontId="1" fillId="30" borderId="0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2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2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2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8" fillId="31" borderId="5" applyNumberFormat="0" applyAlignment="0" applyProtection="0"/>
    <xf numFmtId="0" fontId="10" fillId="32" borderId="6" applyNumberFormat="0" applyProtection="0">
      <alignment vertical="center"/>
    </xf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2" applyNumberFormat="0" applyBorder="0" applyAlignment="0" applyProtection="0"/>
    <xf numFmtId="0" fontId="8" fillId="35" borderId="7" applyNumberFormat="0" applyAlignment="0" applyProtection="0"/>
    <xf numFmtId="0" fontId="13" fillId="4" borderId="0" applyNumberFormat="0" applyBorder="0" applyAlignment="0" applyProtection="0"/>
    <xf numFmtId="0" fontId="7" fillId="6" borderId="4" applyNumberFormat="0" applyFont="0" applyAlignment="0" applyProtection="0"/>
    <xf numFmtId="0" fontId="14" fillId="36" borderId="8" applyNumberFormat="0" applyAlignment="0" applyProtection="0"/>
    <xf numFmtId="0" fontId="15" fillId="0" borderId="0" applyNumberFormat="0" applyFill="0" applyBorder="0" applyAlignment="0" applyProtection="0"/>
    <xf numFmtId="0" fontId="14" fillId="38" borderId="0" applyNumberFormat="0" applyBorder="0" applyAlignment="0" applyProtection="0"/>
  </cellStyleXfs>
  <cellXfs count="26">
    <xf numFmtId="0" fontId="0" fillId="0" borderId="0" xfId="0"/>
    <xf numFmtId="0" fontId="6" fillId="0" borderId="0" xfId="0" applyFont="1"/>
    <xf numFmtId="164" fontId="17" fillId="39" borderId="1" xfId="0" applyNumberFormat="1" applyFont="1" applyFill="1" applyBorder="1"/>
    <xf numFmtId="164" fontId="17" fillId="39" borderId="1" xfId="1" applyNumberFormat="1" applyFont="1" applyFill="1" applyBorder="1"/>
    <xf numFmtId="164" fontId="7" fillId="39" borderId="1" xfId="0" applyNumberFormat="1" applyFont="1" applyFill="1" applyBorder="1"/>
    <xf numFmtId="0" fontId="7" fillId="39" borderId="1" xfId="0" applyFont="1" applyFill="1" applyBorder="1"/>
    <xf numFmtId="166" fontId="7" fillId="39" borderId="1" xfId="0" applyNumberFormat="1" applyFont="1" applyFill="1" applyBorder="1"/>
    <xf numFmtId="0" fontId="16" fillId="0" borderId="1" xfId="0" applyFont="1" applyBorder="1" applyAlignment="1">
      <alignment wrapText="1"/>
    </xf>
    <xf numFmtId="164" fontId="7" fillId="39" borderId="1" xfId="1" applyNumberFormat="1" applyFont="1" applyFill="1" applyBorder="1"/>
    <xf numFmtId="0" fontId="17" fillId="39" borderId="1" xfId="0" applyFont="1" applyFill="1" applyBorder="1"/>
    <xf numFmtId="0" fontId="16" fillId="0" borderId="1" xfId="0" applyFont="1" applyBorder="1"/>
    <xf numFmtId="0" fontId="0" fillId="0" borderId="0" xfId="0"/>
    <xf numFmtId="0" fontId="0" fillId="40" borderId="1" xfId="0" applyFill="1" applyBorder="1"/>
    <xf numFmtId="0" fontId="19" fillId="40" borderId="1" xfId="0" applyFont="1" applyFill="1" applyBorder="1"/>
    <xf numFmtId="0" fontId="7" fillId="40" borderId="1" xfId="0" applyFont="1" applyFill="1" applyBorder="1"/>
    <xf numFmtId="164" fontId="7" fillId="40" borderId="1" xfId="0" applyNumberFormat="1" applyFont="1" applyFill="1" applyBorder="1"/>
    <xf numFmtId="166" fontId="18" fillId="40" borderId="1" xfId="0" applyNumberFormat="1" applyFont="1" applyFill="1" applyBorder="1"/>
    <xf numFmtId="167" fontId="7" fillId="40" borderId="1" xfId="0" applyNumberFormat="1" applyFont="1" applyFill="1" applyBorder="1"/>
    <xf numFmtId="164" fontId="7" fillId="40" borderId="1" xfId="1" applyNumberFormat="1" applyFont="1" applyFill="1" applyBorder="1"/>
    <xf numFmtId="0" fontId="17" fillId="40" borderId="1" xfId="0" applyFont="1" applyFill="1" applyBorder="1"/>
    <xf numFmtId="164" fontId="17" fillId="40" borderId="1" xfId="0" applyNumberFormat="1" applyFont="1" applyFill="1" applyBorder="1"/>
    <xf numFmtId="166" fontId="7" fillId="40" borderId="1" xfId="0" applyNumberFormat="1" applyFont="1" applyFill="1" applyBorder="1"/>
    <xf numFmtId="167" fontId="17" fillId="40" borderId="1" xfId="0" applyNumberFormat="1" applyFont="1" applyFill="1" applyBorder="1"/>
    <xf numFmtId="167" fontId="0" fillId="0" borderId="0" xfId="0" applyNumberFormat="1"/>
    <xf numFmtId="0" fontId="0" fillId="0" borderId="0" xfId="0"/>
    <xf numFmtId="0" fontId="9" fillId="0" borderId="0" xfId="56" applyAlignment="1" applyProtection="1"/>
  </cellXfs>
  <cellStyles count="207">
    <cellStyle name="20% - Accent1" xfId="6" builtinId="30" customBuiltin="1"/>
    <cellStyle name="20% - Accent2" xfId="9" builtinId="34" customBuiltin="1"/>
    <cellStyle name="20% - Accent3" xfId="12" builtinId="38" customBuiltin="1"/>
    <cellStyle name="20% - Accent4" xfId="15" builtinId="42" customBuiltin="1"/>
    <cellStyle name="20% - Accent5" xfId="18" builtinId="46" customBuiltin="1"/>
    <cellStyle name="20% - Accent6" xfId="21" builtinId="50" customBuiltin="1"/>
    <cellStyle name="40% - Accent1" xfId="7" builtinId="31" customBuiltin="1"/>
    <cellStyle name="40% - Accent2" xfId="10" builtinId="35" customBuiltin="1"/>
    <cellStyle name="40% - Accent3" xfId="13" builtinId="39" customBuiltin="1"/>
    <cellStyle name="40% - Accent4" xfId="16" builtinId="43" customBuiltin="1"/>
    <cellStyle name="40% - Accent5" xfId="19" builtinId="47" customBuiltin="1"/>
    <cellStyle name="40% - Accent6" xfId="22" builtinId="51" customBuiltin="1"/>
    <cellStyle name="60% - Accent1 10" xfId="124"/>
    <cellStyle name="60% - Accent1 11" xfId="142"/>
    <cellStyle name="60% - Accent1 2" xfId="36"/>
    <cellStyle name="60% - Accent1 3" xfId="31"/>
    <cellStyle name="60% - Accent1 4" xfId="32"/>
    <cellStyle name="60% - Accent1 5" xfId="25"/>
    <cellStyle name="60% - Accent1 6" xfId="44"/>
    <cellStyle name="60% - Accent1 7" xfId="70"/>
    <cellStyle name="60% - Accent1 8" xfId="88"/>
    <cellStyle name="60% - Accent1 9" xfId="106"/>
    <cellStyle name="60% - Accent2 10" xfId="127"/>
    <cellStyle name="60% - Accent2 11" xfId="145"/>
    <cellStyle name="60% - Accent2 2" xfId="37"/>
    <cellStyle name="60% - Accent2 3" xfId="30"/>
    <cellStyle name="60% - Accent2 4" xfId="33"/>
    <cellStyle name="60% - Accent2 5" xfId="24"/>
    <cellStyle name="60% - Accent2 6" xfId="45"/>
    <cellStyle name="60% - Accent2 7" xfId="73"/>
    <cellStyle name="60% - Accent2 8" xfId="91"/>
    <cellStyle name="60% - Accent2 9" xfId="109"/>
    <cellStyle name="60% - Accent3 10" xfId="130"/>
    <cellStyle name="60% - Accent3 11" xfId="148"/>
    <cellStyle name="60% - Accent3 2" xfId="38"/>
    <cellStyle name="60% - Accent3 3" xfId="29"/>
    <cellStyle name="60% - Accent3 4" xfId="34"/>
    <cellStyle name="60% - Accent3 5" xfId="66"/>
    <cellStyle name="60% - Accent3 6" xfId="46"/>
    <cellStyle name="60% - Accent3 7" xfId="76"/>
    <cellStyle name="60% - Accent3 8" xfId="94"/>
    <cellStyle name="60% - Accent3 9" xfId="112"/>
    <cellStyle name="60% - Accent4 10" xfId="131"/>
    <cellStyle name="60% - Accent4 11" xfId="149"/>
    <cellStyle name="60% - Accent4 2" xfId="39"/>
    <cellStyle name="60% - Accent4 3" xfId="28"/>
    <cellStyle name="60% - Accent4 4" xfId="35"/>
    <cellStyle name="60% - Accent4 5" xfId="67"/>
    <cellStyle name="60% - Accent4 6" xfId="47"/>
    <cellStyle name="60% - Accent4 7" xfId="77"/>
    <cellStyle name="60% - Accent4 8" xfId="95"/>
    <cellStyle name="60% - Accent4 9" xfId="113"/>
    <cellStyle name="60% - Accent5 10" xfId="132"/>
    <cellStyle name="60% - Accent5 11" xfId="150"/>
    <cellStyle name="60% - Accent5 2" xfId="40"/>
    <cellStyle name="60% - Accent5 3" xfId="27"/>
    <cellStyle name="60% - Accent5 4" xfId="42"/>
    <cellStyle name="60% - Accent5 5" xfId="68"/>
    <cellStyle name="60% - Accent5 6" xfId="48"/>
    <cellStyle name="60% - Accent5 7" xfId="78"/>
    <cellStyle name="60% - Accent5 8" xfId="96"/>
    <cellStyle name="60% - Accent5 9" xfId="114"/>
    <cellStyle name="60% - Accent6 10" xfId="134"/>
    <cellStyle name="60% - Accent6 11" xfId="152"/>
    <cellStyle name="60% - Accent6 2" xfId="41"/>
    <cellStyle name="60% - Accent6 3" xfId="26"/>
    <cellStyle name="60% - Accent6 4" xfId="43"/>
    <cellStyle name="60% - Accent6 5" xfId="69"/>
    <cellStyle name="60% - Accent6 6" xfId="51"/>
    <cellStyle name="60% - Accent6 7" xfId="80"/>
    <cellStyle name="60% - Accent6 8" xfId="98"/>
    <cellStyle name="60% - Accent6 9" xfId="116"/>
    <cellStyle name="Accent1" xfId="5" builtinId="29" customBuiltin="1"/>
    <cellStyle name="Accent2" xfId="8" builtinId="33" customBuiltin="1"/>
    <cellStyle name="Accent3" xfId="11" builtinId="37" customBuiltin="1"/>
    <cellStyle name="Accent4" xfId="14" builtinId="41" customBuiltin="1"/>
    <cellStyle name="Accent5" xfId="17" builtinId="45" customBuiltin="1"/>
    <cellStyle name="Accent6" xfId="20" builtinId="49" customBuiltin="1"/>
    <cellStyle name="Bad" xfId="3" builtinId="27" customBuiltin="1"/>
    <cellStyle name="Calculation 10" xfId="184"/>
    <cellStyle name="Calculation 11" xfId="196"/>
    <cellStyle name="Calculation 2" xfId="49"/>
    <cellStyle name="Calculation 2 10" xfId="185"/>
    <cellStyle name="Calculation 2 11" xfId="197"/>
    <cellStyle name="Calculation 2 2" xfId="50"/>
    <cellStyle name="Calculation 2 3" xfId="72"/>
    <cellStyle name="Calculation 2 4" xfId="90"/>
    <cellStyle name="Calculation 2 5" xfId="108"/>
    <cellStyle name="Calculation 2 6" xfId="126"/>
    <cellStyle name="Calculation 2 7" xfId="144"/>
    <cellStyle name="Calculation 2 8" xfId="161"/>
    <cellStyle name="Calculation 2 9" xfId="173"/>
    <cellStyle name="Calculation 3" xfId="71"/>
    <cellStyle name="Calculation 4" xfId="89"/>
    <cellStyle name="Calculation 5" xfId="107"/>
    <cellStyle name="Calculation 6" xfId="125"/>
    <cellStyle name="Calculation 7" xfId="143"/>
    <cellStyle name="Calculation 8" xfId="160"/>
    <cellStyle name="Calculation 9" xfId="172"/>
    <cellStyle name="Check Cell" xfId="4" builtinId="23" customBuiltin="1"/>
    <cellStyle name="Comma" xfId="1" builtinId="3"/>
    <cellStyle name="Comma 10" xfId="186"/>
    <cellStyle name="Comma 11" xfId="198"/>
    <cellStyle name="Comma 2" xfId="52"/>
    <cellStyle name="Comma 3" xfId="74"/>
    <cellStyle name="Comma 4" xfId="92"/>
    <cellStyle name="Comma 5" xfId="110"/>
    <cellStyle name="Comma 6" xfId="128"/>
    <cellStyle name="Comma 7" xfId="146"/>
    <cellStyle name="Comma 8" xfId="162"/>
    <cellStyle name="Comma 9" xfId="174"/>
    <cellStyle name="Explanatory Text 10" xfId="187"/>
    <cellStyle name="Explanatory Text 11" xfId="199"/>
    <cellStyle name="Explanatory Text 2" xfId="53"/>
    <cellStyle name="Explanatory Text 3" xfId="75"/>
    <cellStyle name="Explanatory Text 4" xfId="93"/>
    <cellStyle name="Explanatory Text 5" xfId="111"/>
    <cellStyle name="Explanatory Text 6" xfId="129"/>
    <cellStyle name="Explanatory Text 7" xfId="147"/>
    <cellStyle name="Explanatory Text 8" xfId="163"/>
    <cellStyle name="Explanatory Text 9" xfId="175"/>
    <cellStyle name="Followed Hyperlink" xfId="54" builtinId="9" customBuiltin="1"/>
    <cellStyle name="Good" xfId="2" builtinId="26" customBuiltin="1"/>
    <cellStyle name="Hyperlink" xfId="56" builtinId="8" customBuiltin="1"/>
    <cellStyle name="Input 10" xfId="188"/>
    <cellStyle name="Input 11" xfId="200"/>
    <cellStyle name="Input 2" xfId="57"/>
    <cellStyle name="Input 3" xfId="79"/>
    <cellStyle name="Input 4" xfId="97"/>
    <cellStyle name="Input 5" xfId="115"/>
    <cellStyle name="Input 6" xfId="133"/>
    <cellStyle name="Input 7" xfId="151"/>
    <cellStyle name="Input 8" xfId="164"/>
    <cellStyle name="Input 9" xfId="176"/>
    <cellStyle name="Input data" xfId="58"/>
    <cellStyle name="Linked Cell 10" xfId="189"/>
    <cellStyle name="Linked Cell 11" xfId="201"/>
    <cellStyle name="Linked Cell 2" xfId="59"/>
    <cellStyle name="Linked Cell 3" xfId="81"/>
    <cellStyle name="Linked Cell 4" xfId="99"/>
    <cellStyle name="Linked Cell 5" xfId="117"/>
    <cellStyle name="Linked Cell 6" xfId="135"/>
    <cellStyle name="Linked Cell 7" xfId="153"/>
    <cellStyle name="Linked Cell 8" xfId="165"/>
    <cellStyle name="Linked Cell 9" xfId="177"/>
    <cellStyle name="Neutral 10" xfId="190"/>
    <cellStyle name="Neutral 11" xfId="202"/>
    <cellStyle name="Neutral 2" xfId="60"/>
    <cellStyle name="Neutral 3" xfId="82"/>
    <cellStyle name="Neutral 4" xfId="100"/>
    <cellStyle name="Neutral 5" xfId="118"/>
    <cellStyle name="Neutral 6" xfId="136"/>
    <cellStyle name="Neutral 7" xfId="154"/>
    <cellStyle name="Neutral 8" xfId="166"/>
    <cellStyle name="Neutral 9" xfId="178"/>
    <cellStyle name="Normal" xfId="0" builtinId="0"/>
    <cellStyle name="Normal 10" xfId="181"/>
    <cellStyle name="Normal 11" xfId="193"/>
    <cellStyle name="Normal 2" xfId="23"/>
    <cellStyle name="Normal 3" xfId="55"/>
    <cellStyle name="Normal 4" xfId="85"/>
    <cellStyle name="Normal 5" xfId="103"/>
    <cellStyle name="Normal 6" xfId="121"/>
    <cellStyle name="Normal 7" xfId="139"/>
    <cellStyle name="Normal 8" xfId="157"/>
    <cellStyle name="Normal 9" xfId="169"/>
    <cellStyle name="Note 10" xfId="191"/>
    <cellStyle name="Note 11" xfId="203"/>
    <cellStyle name="Note 2" xfId="61"/>
    <cellStyle name="Note 3" xfId="83"/>
    <cellStyle name="Note 4" xfId="101"/>
    <cellStyle name="Note 5" xfId="119"/>
    <cellStyle name="Note 6" xfId="137"/>
    <cellStyle name="Note 7" xfId="155"/>
    <cellStyle name="Note 8" xfId="167"/>
    <cellStyle name="Note 9" xfId="179"/>
    <cellStyle name="Output 10" xfId="192"/>
    <cellStyle name="Output 11" xfId="204"/>
    <cellStyle name="Output 2" xfId="62"/>
    <cellStyle name="Output 3" xfId="84"/>
    <cellStyle name="Output 4" xfId="102"/>
    <cellStyle name="Output 5" xfId="120"/>
    <cellStyle name="Output 6" xfId="138"/>
    <cellStyle name="Output 7" xfId="156"/>
    <cellStyle name="Output 8" xfId="168"/>
    <cellStyle name="Output 9" xfId="180"/>
    <cellStyle name="Selection" xfId="63"/>
    <cellStyle name="Title 10" xfId="194"/>
    <cellStyle name="Title 11" xfId="205"/>
    <cellStyle name="Title 2" xfId="64"/>
    <cellStyle name="Title 3" xfId="86"/>
    <cellStyle name="Title 4" xfId="104"/>
    <cellStyle name="Title 5" xfId="122"/>
    <cellStyle name="Title 6" xfId="140"/>
    <cellStyle name="Title 7" xfId="158"/>
    <cellStyle name="Title 8" xfId="170"/>
    <cellStyle name="Title 9" xfId="182"/>
    <cellStyle name="Warning Text 10" xfId="195"/>
    <cellStyle name="Warning Text 11" xfId="206"/>
    <cellStyle name="Warning Text 2" xfId="65"/>
    <cellStyle name="Warning Text 3" xfId="87"/>
    <cellStyle name="Warning Text 4" xfId="105"/>
    <cellStyle name="Warning Text 5" xfId="123"/>
    <cellStyle name="Warning Text 6" xfId="141"/>
    <cellStyle name="Warning Text 7" xfId="159"/>
    <cellStyle name="Warning Text 8" xfId="171"/>
    <cellStyle name="Warning Text 9" xfId="18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ta.act.gov.au/Transport/ACTQP-HTS-Trip-count-Categorised-by-Method-of-Tran/dum2-2fbp" TargetMode="External"/><Relationship Id="rId2" Type="http://schemas.openxmlformats.org/officeDocument/2006/relationships/hyperlink" Target="https://www.data.act.gov.au/Transport/ACTQP-HTS-Average-Trip-Time-and-Distance-Categoris/c8es-u7u9" TargetMode="External"/><Relationship Id="rId1" Type="http://schemas.openxmlformats.org/officeDocument/2006/relationships/hyperlink" Target="https://s3.ap-southeast-2.amazonaws.com/hdp.au.prod.app.act-yoursay.files/7715/4508/8347/INTEGRATED_TRANSPORT_STRATEGY_-_1815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ata.act.gov.au/Transport/Average-Passenger-Boardings-By-Service-Type-2017-1/v8cf-i3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pane ySplit="1" topLeftCell="A2" activePane="bottomLeft" state="frozen"/>
      <selection pane="bottomLeft" activeCell="A13" sqref="A13"/>
    </sheetView>
  </sheetViews>
  <sheetFormatPr defaultRowHeight="14.4"/>
  <cols>
    <col min="1" max="1" width="84.33203125" customWidth="1"/>
    <col min="2" max="2" width="16.88671875" customWidth="1"/>
    <col min="3" max="3" width="20" customWidth="1"/>
    <col min="4" max="4" width="24.88671875" customWidth="1"/>
  </cols>
  <sheetData>
    <row r="1" spans="1:6" ht="27">
      <c r="A1" s="10"/>
      <c r="B1" s="7" t="s">
        <v>1</v>
      </c>
      <c r="C1" s="7" t="s">
        <v>2</v>
      </c>
      <c r="D1" s="7" t="s">
        <v>3</v>
      </c>
    </row>
    <row r="2" spans="1:6">
      <c r="A2" s="9" t="s">
        <v>10</v>
      </c>
      <c r="B2" s="8"/>
      <c r="C2" s="6"/>
      <c r="D2" s="5"/>
    </row>
    <row r="3" spans="1:6">
      <c r="A3" s="5" t="s">
        <v>4</v>
      </c>
      <c r="B3" s="8">
        <v>6643</v>
      </c>
      <c r="C3" s="6">
        <v>0.29000000000000004</v>
      </c>
      <c r="D3" s="4">
        <v>1926.4700000000003</v>
      </c>
    </row>
    <row r="4" spans="1:6">
      <c r="A4" s="5" t="s">
        <v>7</v>
      </c>
      <c r="B4" s="8">
        <v>232.43002257336343</v>
      </c>
      <c r="C4" s="6">
        <v>0</v>
      </c>
      <c r="D4" s="4">
        <v>0</v>
      </c>
    </row>
    <row r="5" spans="1:6">
      <c r="A5" s="5" t="s">
        <v>8</v>
      </c>
      <c r="B5" s="8">
        <v>397.38036117381489</v>
      </c>
      <c r="C5" s="6">
        <v>4.4726890756302519E-2</v>
      </c>
      <c r="D5" s="4">
        <v>17.773588002921258</v>
      </c>
    </row>
    <row r="6" spans="1:6">
      <c r="A6" s="5" t="s">
        <v>5</v>
      </c>
      <c r="B6" s="8">
        <v>127.46162528216705</v>
      </c>
      <c r="C6" s="6">
        <v>2.5277777777777777E-3</v>
      </c>
      <c r="D6" s="4">
        <v>0.32219466390770002</v>
      </c>
    </row>
    <row r="7" spans="1:6">
      <c r="A7" s="5" t="s">
        <v>9</v>
      </c>
      <c r="B7" s="8">
        <v>74.97742663656885</v>
      </c>
      <c r="C7" s="6">
        <v>0.15050582399999998</v>
      </c>
      <c r="D7" s="4">
        <v>11.284539377336342</v>
      </c>
    </row>
    <row r="8" spans="1:6">
      <c r="A8" s="5" t="s">
        <v>6</v>
      </c>
      <c r="B8" s="8">
        <v>14.995485327313771</v>
      </c>
      <c r="C8" s="6">
        <v>0.29000000000000004</v>
      </c>
      <c r="D8" s="4">
        <v>4.3486907449209937</v>
      </c>
    </row>
    <row r="9" spans="1:6">
      <c r="A9" s="9" t="s">
        <v>0</v>
      </c>
      <c r="B9" s="3">
        <v>7490.2449209932274</v>
      </c>
      <c r="C9" s="6"/>
      <c r="D9" s="2">
        <v>1960.1990127890867</v>
      </c>
    </row>
    <row r="10" spans="1:6">
      <c r="A10" s="5"/>
      <c r="B10" s="5"/>
      <c r="C10" s="5"/>
      <c r="D10" s="5"/>
    </row>
    <row r="11" spans="1:6">
      <c r="A11" s="13" t="s">
        <v>25</v>
      </c>
      <c r="B11" s="12"/>
      <c r="C11" s="12"/>
      <c r="D11" s="12"/>
    </row>
    <row r="12" spans="1:6" s="11" customFormat="1">
      <c r="A12" s="14" t="s">
        <v>12</v>
      </c>
      <c r="B12" s="15">
        <f>B9-B13-B14-B15-B16-B17</f>
        <v>2482.9999999999995</v>
      </c>
      <c r="C12" s="21">
        <f t="shared" ref="C12:C17" si="0">C3</f>
        <v>0.29000000000000004</v>
      </c>
      <c r="D12" s="17">
        <f>B12*C12</f>
        <v>720.06999999999994</v>
      </c>
      <c r="F12" s="23"/>
    </row>
    <row r="13" spans="1:6" s="11" customFormat="1">
      <c r="A13" s="14" t="s">
        <v>7</v>
      </c>
      <c r="B13" s="15">
        <f>B4</f>
        <v>232.43002257336343</v>
      </c>
      <c r="C13" s="21">
        <f t="shared" si="0"/>
        <v>0</v>
      </c>
      <c r="D13" s="17">
        <f t="shared" ref="D13:D17" si="1">B13*C13</f>
        <v>0</v>
      </c>
    </row>
    <row r="14" spans="1:6" s="11" customFormat="1">
      <c r="A14" s="14" t="s">
        <v>11</v>
      </c>
      <c r="B14" s="15">
        <f>(80*52)+B5</f>
        <v>4557.3803611738149</v>
      </c>
      <c r="C14" s="21">
        <f t="shared" si="0"/>
        <v>4.4726890756302519E-2</v>
      </c>
      <c r="D14" s="17">
        <f t="shared" si="1"/>
        <v>203.83745354913972</v>
      </c>
    </row>
    <row r="15" spans="1:6" s="11" customFormat="1">
      <c r="A15" s="14" t="s">
        <v>5</v>
      </c>
      <c r="B15" s="18">
        <v>127.46162528216705</v>
      </c>
      <c r="C15" s="21">
        <f t="shared" si="0"/>
        <v>2.5277777777777777E-3</v>
      </c>
      <c r="D15" s="17">
        <f t="shared" si="1"/>
        <v>0.32219466390770002</v>
      </c>
    </row>
    <row r="16" spans="1:6" s="11" customFormat="1">
      <c r="A16" s="14" t="s">
        <v>9</v>
      </c>
      <c r="B16" s="18">
        <v>74.97742663656885</v>
      </c>
      <c r="C16" s="21">
        <f t="shared" si="0"/>
        <v>0.15050582399999998</v>
      </c>
      <c r="D16" s="17">
        <f t="shared" si="1"/>
        <v>11.284539377336342</v>
      </c>
    </row>
    <row r="17" spans="1:4" s="11" customFormat="1">
      <c r="A17" s="14" t="s">
        <v>6</v>
      </c>
      <c r="B17" s="18">
        <v>14.995485327313771</v>
      </c>
      <c r="C17" s="21">
        <f t="shared" si="0"/>
        <v>0.29000000000000004</v>
      </c>
      <c r="D17" s="17">
        <f t="shared" si="1"/>
        <v>4.3486907449209937</v>
      </c>
    </row>
    <row r="18" spans="1:4" s="11" customFormat="1">
      <c r="A18" s="19" t="s">
        <v>0</v>
      </c>
      <c r="B18" s="20">
        <f>SUM(B12:B17)</f>
        <v>7490.2449209932274</v>
      </c>
      <c r="C18" s="16"/>
      <c r="D18" s="22">
        <f>SUM(D12:D17)</f>
        <v>939.86287833530469</v>
      </c>
    </row>
    <row r="19" spans="1:4" s="24" customFormat="1">
      <c r="A19" s="19"/>
      <c r="B19" s="20"/>
      <c r="C19" s="16"/>
      <c r="D19" s="22"/>
    </row>
    <row r="20" spans="1:4" s="24" customFormat="1">
      <c r="A20" s="19" t="s">
        <v>24</v>
      </c>
      <c r="B20" s="20"/>
      <c r="C20" s="16"/>
      <c r="D20" s="22">
        <f>D9-D18</f>
        <v>1020.3361344537821</v>
      </c>
    </row>
    <row r="22" spans="1:4">
      <c r="A22" s="1"/>
    </row>
    <row r="23" spans="1:4">
      <c r="A23" s="24" t="s">
        <v>13</v>
      </c>
    </row>
    <row r="24" spans="1:4">
      <c r="A24" s="25" t="s">
        <v>14</v>
      </c>
    </row>
    <row r="25" spans="1:4">
      <c r="A25" s="24" t="s">
        <v>15</v>
      </c>
    </row>
    <row r="27" spans="1:4">
      <c r="A27" s="24" t="s">
        <v>16</v>
      </c>
    </row>
    <row r="28" spans="1:4">
      <c r="A28" s="25" t="s">
        <v>17</v>
      </c>
    </row>
    <row r="29" spans="1:4">
      <c r="A29" s="25" t="s">
        <v>18</v>
      </c>
    </row>
    <row r="30" spans="1:4">
      <c r="A30" s="24" t="s">
        <v>19</v>
      </c>
    </row>
    <row r="32" spans="1:4">
      <c r="A32" s="24" t="s">
        <v>20</v>
      </c>
    </row>
    <row r="33" spans="1:1">
      <c r="A33" s="25" t="s">
        <v>21</v>
      </c>
    </row>
    <row r="34" spans="1:1">
      <c r="A34" s="24" t="s">
        <v>22</v>
      </c>
    </row>
    <row r="36" spans="1:1">
      <c r="A36" s="24" t="s">
        <v>23</v>
      </c>
    </row>
  </sheetData>
  <hyperlinks>
    <hyperlink ref="A24" r:id="rId1"/>
    <hyperlink ref="A28" r:id="rId2"/>
    <hyperlink ref="A29" r:id="rId3"/>
    <hyperlink ref="A33" r:id="rId4"/>
  </hyperlinks>
  <pageMargins left="0" right="0" top="0" bottom="0" header="0" footer="0"/>
  <pageSetup paperSize="9" orientation="landscape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CO2e mass transport week</vt:lpstr>
      <vt:lpstr>'1. CO2e mass transport week'!Print_Area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cp:lastPrinted>2019-11-19T01:40:49Z</cp:lastPrinted>
  <dcterms:created xsi:type="dcterms:W3CDTF">2019-11-06T02:48:02Z</dcterms:created>
  <dcterms:modified xsi:type="dcterms:W3CDTF">2020-05-20T10:51:27Z</dcterms:modified>
</cp:coreProperties>
</file>