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My power usage with evap cooler" sheetId="5" r:id="rId1"/>
    <sheet name="3 fans vs evap vs air con" sheetId="6" r:id="rId2"/>
  </sheets>
  <calcPr calcId="124519"/>
</workbook>
</file>

<file path=xl/calcChain.xml><?xml version="1.0" encoding="utf-8"?>
<calcChain xmlns="http://schemas.openxmlformats.org/spreadsheetml/2006/main">
  <c r="B12" i="6"/>
  <c r="B7"/>
  <c r="E9" i="5"/>
  <c r="E8"/>
  <c r="E7"/>
  <c r="E11" s="1"/>
  <c r="E13" s="1"/>
  <c r="E15" s="1"/>
  <c r="D9"/>
  <c r="D8"/>
  <c r="D7"/>
  <c r="D11" s="1"/>
  <c r="D13" s="1"/>
  <c r="D15" s="1"/>
  <c r="C9"/>
  <c r="C8"/>
  <c r="C7"/>
  <c r="C11" s="1"/>
  <c r="C13" s="1"/>
  <c r="C15" s="1"/>
</calcChain>
</file>

<file path=xl/sharedStrings.xml><?xml version="1.0" encoding="utf-8"?>
<sst xmlns="http://schemas.openxmlformats.org/spreadsheetml/2006/main" count="34" uniqueCount="34">
  <si>
    <t>Electricity used (peak)</t>
  </si>
  <si>
    <t>Electricity used (shoulder)</t>
  </si>
  <si>
    <t>Electricity used (off peak)</t>
  </si>
  <si>
    <t>Puchased electricity from the NSW / ACT grid', Table 41, National Greenhouse Accounts Factors combined EF for scope 2 asnd scope 3, latest estimate, published July 2018 at http://www.environment.gov.au/system/files/resources/80f603e7-175b-4f97-8a9b-2d207f46594a/files/national-greenhouse-accounts-factors-july-2018.pdf</t>
  </si>
  <si>
    <t>Meter</t>
  </si>
  <si>
    <t>Electricity meter readout 4 (peak)</t>
  </si>
  <si>
    <t>Electricity meter readout 5 (shoulder)</t>
  </si>
  <si>
    <t>Electricity meter readout 6 (off peak)</t>
  </si>
  <si>
    <t>Total emissions with factor of 0.92  (KG CO2e)</t>
  </si>
  <si>
    <t>Baseline 13.01.19</t>
  </si>
  <si>
    <t>Baseline 20.01.19</t>
  </si>
  <si>
    <t>Efficiency Week 27.01.19</t>
  </si>
  <si>
    <t>Efficiency + insulation (3 week period) 17.02.19</t>
  </si>
  <si>
    <t>Data &amp; notes</t>
  </si>
  <si>
    <t>A typical 3 bedroom household in my suburb in Canberra uses 1,292 KWH over summer according to https://www.energymadeeasy.gov.au/benchmark</t>
  </si>
  <si>
    <t>Type of cooler</t>
  </si>
  <si>
    <t>Data and sources</t>
  </si>
  <si>
    <t>Kambrook High Velocity Pedestal</t>
  </si>
  <si>
    <t>Heller desk fan</t>
  </si>
  <si>
    <t>Heller high velocity wall fan</t>
  </si>
  <si>
    <t>Total for 3 fans</t>
  </si>
  <si>
    <t>Maximum power for appliance (W)</t>
  </si>
  <si>
    <t>Total electricity usage one week (KWH)</t>
  </si>
  <si>
    <t>Total electricity usage over 12 weeks of summer (KWH)</t>
  </si>
  <si>
    <t>Heller 12L Evaporative Cooler</t>
  </si>
  <si>
    <t>Evapolar evaSMART V3000 personal cooler</t>
  </si>
  <si>
    <t>Heller portable 4.4kW air conditioner</t>
  </si>
  <si>
    <t>Heller portable 2.9kW air conditioner</t>
  </si>
  <si>
    <t>Total for 2 coolers</t>
  </si>
  <si>
    <t xml:space="preserve">Fans - three fans for 3 people </t>
  </si>
  <si>
    <t>Evaporative cooler - 2 portable coolers</t>
  </si>
  <si>
    <t>OR</t>
  </si>
  <si>
    <t>Portable air conditioners</t>
  </si>
  <si>
    <t>I assumed a house would use three fans, two portable evaporate coolers or one portable air conditioner. I picked these at random from Officeworks' range and listed their 'maximum wattage' figure for comparison.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</si>
</sst>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wrapText="1"/>
    </xf>
    <xf numFmtId="0" fontId="1" fillId="2" borderId="2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4" fontId="2" fillId="0" borderId="1" xfId="0" applyNumberFormat="1" applyFont="1" applyBorder="1"/>
    <xf numFmtId="17" fontId="1" fillId="0" borderId="0" xfId="0" quotePrefix="1" applyNumberFormat="1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zoomScale="110" zoomScaleNormal="110" workbookViewId="0">
      <selection activeCell="A24" sqref="A24"/>
    </sheetView>
  </sheetViews>
  <sheetFormatPr defaultRowHeight="15"/>
  <cols>
    <col min="1" max="1" width="59.28515625" customWidth="1"/>
    <col min="2" max="2" width="16.42578125" customWidth="1"/>
    <col min="3" max="3" width="17.28515625" customWidth="1"/>
    <col min="4" max="4" width="20.140625" customWidth="1"/>
    <col min="5" max="5" width="16.28515625" customWidth="1"/>
    <col min="6" max="6" width="21" customWidth="1"/>
    <col min="7" max="7" width="14.7109375" customWidth="1"/>
  </cols>
  <sheetData>
    <row r="1" spans="1:19" ht="60">
      <c r="A1" s="4" t="s">
        <v>4</v>
      </c>
      <c r="B1" s="7" t="s">
        <v>9</v>
      </c>
      <c r="C1" s="7" t="s">
        <v>10</v>
      </c>
      <c r="D1" s="7" t="s">
        <v>11</v>
      </c>
      <c r="E1" s="7" t="s">
        <v>12</v>
      </c>
      <c r="F1" s="4"/>
      <c r="G1" s="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 t="s">
        <v>5</v>
      </c>
      <c r="B3" s="6">
        <v>13505</v>
      </c>
      <c r="C3" s="8">
        <v>13533</v>
      </c>
      <c r="D3" s="14">
        <v>13560</v>
      </c>
      <c r="E3" s="3">
        <v>13625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3" t="s">
        <v>6</v>
      </c>
      <c r="B4" s="6">
        <v>18272</v>
      </c>
      <c r="C4" s="8">
        <v>18325</v>
      </c>
      <c r="D4" s="14">
        <v>18381</v>
      </c>
      <c r="E4" s="3">
        <v>18506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3" t="s">
        <v>7</v>
      </c>
      <c r="B5" s="6">
        <v>8648</v>
      </c>
      <c r="C5" s="8">
        <v>8676</v>
      </c>
      <c r="D5" s="14">
        <v>8701</v>
      </c>
      <c r="E5" s="3">
        <v>8748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3" t="s">
        <v>0</v>
      </c>
      <c r="B7" s="3"/>
      <c r="C7" s="3">
        <f t="shared" ref="C7:D9" si="0">C3-B3</f>
        <v>28</v>
      </c>
      <c r="D7" s="3">
        <f t="shared" si="0"/>
        <v>27</v>
      </c>
      <c r="E7" s="17">
        <f>(E3-D3)/3</f>
        <v>21.666666666666668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3" t="s">
        <v>1</v>
      </c>
      <c r="B8" s="3"/>
      <c r="C8" s="3">
        <f t="shared" si="0"/>
        <v>53</v>
      </c>
      <c r="D8" s="3">
        <f t="shared" si="0"/>
        <v>56</v>
      </c>
      <c r="E8" s="17">
        <f>(E4-D4)/3</f>
        <v>41.666666666666664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3" t="s">
        <v>2</v>
      </c>
      <c r="B9" s="3"/>
      <c r="C9" s="3">
        <f t="shared" si="0"/>
        <v>28</v>
      </c>
      <c r="D9" s="3">
        <f t="shared" si="0"/>
        <v>25</v>
      </c>
      <c r="E9" s="17">
        <f>(E5-D5)/3</f>
        <v>15.666666666666666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A10" s="3"/>
      <c r="B10" s="3"/>
      <c r="C10" s="3"/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16" t="s">
        <v>22</v>
      </c>
      <c r="B11" s="3"/>
      <c r="C11" s="4">
        <f>SUM(C7:C10)</f>
        <v>109</v>
      </c>
      <c r="D11" s="15">
        <f>SUM(D7:D10)</f>
        <v>108</v>
      </c>
      <c r="E11" s="18">
        <f>SUM(E7:E9)</f>
        <v>79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3"/>
      <c r="B12" s="3"/>
      <c r="C12" s="3"/>
      <c r="D12" s="4"/>
      <c r="E12" s="4"/>
      <c r="F12" s="1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16" t="s">
        <v>23</v>
      </c>
      <c r="B13" s="3"/>
      <c r="C13" s="15">
        <f>C11*12</f>
        <v>1308</v>
      </c>
      <c r="D13" s="15">
        <f t="shared" ref="D13:E13" si="1">D11*12</f>
        <v>1296</v>
      </c>
      <c r="E13" s="15">
        <f t="shared" si="1"/>
        <v>948</v>
      </c>
      <c r="F13" s="1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3"/>
      <c r="B14" s="10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4" t="s">
        <v>8</v>
      </c>
      <c r="B15" s="3"/>
      <c r="C15" s="18">
        <f>0.92*C13</f>
        <v>1203.3600000000001</v>
      </c>
      <c r="D15" s="18">
        <f>D13*0.92</f>
        <v>1192.3200000000002</v>
      </c>
      <c r="E15" s="18">
        <f>E13*0.92</f>
        <v>872.16000000000008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7" spans="1:1">
      <c r="A17" s="1"/>
    </row>
    <row r="18" spans="1:1">
      <c r="A18" s="1"/>
    </row>
    <row r="22" spans="1:1">
      <c r="A22" s="1"/>
    </row>
    <row r="23" spans="1:1">
      <c r="A23" s="2" t="s">
        <v>13</v>
      </c>
    </row>
    <row r="24" spans="1:1">
      <c r="A24" s="12" t="s">
        <v>3</v>
      </c>
    </row>
    <row r="25" spans="1:1">
      <c r="A25" s="1" t="s">
        <v>14</v>
      </c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27" sqref="B27"/>
    </sheetView>
  </sheetViews>
  <sheetFormatPr defaultRowHeight="15"/>
  <cols>
    <col min="1" max="1" width="48.140625" customWidth="1"/>
    <col min="2" max="2" width="28.5703125" customWidth="1"/>
  </cols>
  <sheetData>
    <row r="1" spans="1:8" s="20" customFormat="1" ht="30">
      <c r="A1" s="15" t="s">
        <v>15</v>
      </c>
      <c r="B1" s="7" t="s">
        <v>21</v>
      </c>
      <c r="C1" s="19"/>
      <c r="D1" s="19"/>
      <c r="E1" s="19"/>
      <c r="F1" s="19"/>
      <c r="G1" s="19"/>
      <c r="H1" s="19"/>
    </row>
    <row r="2" spans="1:8">
      <c r="A2" s="14"/>
      <c r="B2" s="14"/>
      <c r="C2" s="13"/>
      <c r="D2" s="13"/>
      <c r="E2" s="13"/>
      <c r="F2" s="13"/>
      <c r="G2" s="13"/>
      <c r="H2" s="13"/>
    </row>
    <row r="3" spans="1:8">
      <c r="A3" s="5" t="s">
        <v>29</v>
      </c>
      <c r="B3" s="14"/>
      <c r="C3" s="13"/>
      <c r="D3" s="13"/>
      <c r="E3" s="13"/>
      <c r="F3" s="13"/>
      <c r="G3" s="13"/>
      <c r="H3" s="13"/>
    </row>
    <row r="4" spans="1:8">
      <c r="A4" s="14" t="s">
        <v>17</v>
      </c>
      <c r="B4" s="14">
        <v>80</v>
      </c>
      <c r="C4" s="13"/>
      <c r="D4" s="13"/>
      <c r="E4" s="13"/>
      <c r="F4" s="13"/>
      <c r="G4" s="13"/>
      <c r="H4" s="13"/>
    </row>
    <row r="5" spans="1:8">
      <c r="A5" s="14" t="s">
        <v>18</v>
      </c>
      <c r="B5" s="14">
        <v>40</v>
      </c>
      <c r="C5" s="13"/>
      <c r="D5" s="13"/>
      <c r="E5" s="13"/>
      <c r="F5" s="13"/>
      <c r="G5" s="13"/>
      <c r="H5" s="13"/>
    </row>
    <row r="6" spans="1:8">
      <c r="A6" s="14" t="s">
        <v>19</v>
      </c>
      <c r="B6" s="14">
        <v>220</v>
      </c>
      <c r="C6" s="13"/>
      <c r="D6" s="13"/>
      <c r="E6" s="13"/>
      <c r="F6" s="13"/>
      <c r="G6" s="13"/>
      <c r="H6" s="13"/>
    </row>
    <row r="7" spans="1:8">
      <c r="A7" s="16" t="s">
        <v>20</v>
      </c>
      <c r="B7" s="16">
        <f>SUM(B4:B6)</f>
        <v>340</v>
      </c>
      <c r="C7" s="13"/>
      <c r="D7" s="13"/>
      <c r="E7" s="13"/>
      <c r="F7" s="13"/>
      <c r="G7" s="13"/>
      <c r="H7" s="13"/>
    </row>
    <row r="8" spans="1:8">
      <c r="A8" s="14"/>
      <c r="B8" s="14"/>
      <c r="C8" s="13"/>
      <c r="D8" s="13"/>
      <c r="E8" s="13"/>
      <c r="F8" s="13"/>
      <c r="G8" s="13"/>
      <c r="H8" s="13"/>
    </row>
    <row r="9" spans="1:8">
      <c r="A9" s="5" t="s">
        <v>30</v>
      </c>
      <c r="B9" s="14"/>
      <c r="C9" s="13"/>
      <c r="D9" s="13"/>
      <c r="E9" s="13"/>
      <c r="F9" s="13"/>
      <c r="G9" s="13"/>
      <c r="H9" s="13"/>
    </row>
    <row r="10" spans="1:8">
      <c r="A10" s="14" t="s">
        <v>24</v>
      </c>
      <c r="B10" s="14">
        <v>60</v>
      </c>
      <c r="C10" s="13"/>
      <c r="D10" s="13"/>
      <c r="E10" s="13"/>
      <c r="F10" s="13"/>
      <c r="G10" s="13"/>
      <c r="H10" s="13"/>
    </row>
    <row r="11" spans="1:8">
      <c r="A11" s="14" t="s">
        <v>25</v>
      </c>
      <c r="B11" s="14">
        <v>12</v>
      </c>
      <c r="C11" s="13"/>
      <c r="D11" s="13"/>
      <c r="E11" s="13"/>
      <c r="F11" s="13"/>
      <c r="G11" s="13"/>
      <c r="H11" s="13"/>
    </row>
    <row r="12" spans="1:8">
      <c r="A12" s="16" t="s">
        <v>28</v>
      </c>
      <c r="B12" s="16">
        <f>SUM(B10:B11)</f>
        <v>72</v>
      </c>
      <c r="C12" s="13"/>
      <c r="D12" s="13"/>
      <c r="E12" s="13"/>
      <c r="F12" s="13"/>
      <c r="G12" s="13"/>
      <c r="H12" s="13"/>
    </row>
    <row r="13" spans="1:8">
      <c r="A13" s="14"/>
      <c r="B13" s="14"/>
      <c r="C13" s="13"/>
      <c r="D13" s="13"/>
      <c r="E13" s="13"/>
      <c r="F13" s="13"/>
      <c r="G13" s="13"/>
      <c r="H13" s="13"/>
    </row>
    <row r="14" spans="1:8">
      <c r="A14" s="5" t="s">
        <v>32</v>
      </c>
      <c r="B14" s="14"/>
      <c r="C14" s="13"/>
      <c r="D14" s="13"/>
      <c r="E14" s="13"/>
      <c r="F14" s="13"/>
      <c r="G14" s="13"/>
      <c r="H14" s="13"/>
    </row>
    <row r="15" spans="1:8">
      <c r="A15" s="14" t="s">
        <v>27</v>
      </c>
      <c r="B15" s="15">
        <v>1100</v>
      </c>
      <c r="C15" s="13"/>
      <c r="D15" s="13"/>
      <c r="E15" s="13"/>
      <c r="F15" s="13"/>
      <c r="G15" s="13"/>
      <c r="H15" s="13"/>
    </row>
    <row r="16" spans="1:8">
      <c r="A16" s="14"/>
      <c r="B16" s="15" t="s">
        <v>31</v>
      </c>
      <c r="C16" s="13"/>
      <c r="D16" s="13"/>
      <c r="E16" s="13"/>
      <c r="F16" s="13"/>
      <c r="G16" s="13"/>
      <c r="H16" s="13"/>
    </row>
    <row r="17" spans="1:8">
      <c r="A17" s="14" t="s">
        <v>26</v>
      </c>
      <c r="B17" s="15">
        <v>1650</v>
      </c>
      <c r="C17" s="13"/>
      <c r="D17" s="13"/>
      <c r="E17" s="13"/>
      <c r="F17" s="13"/>
      <c r="G17" s="13"/>
      <c r="H17" s="13"/>
    </row>
    <row r="18" spans="1:8">
      <c r="A18" s="16"/>
      <c r="B18" s="14"/>
      <c r="C18" s="13"/>
      <c r="D18" s="13"/>
      <c r="E18" s="13"/>
      <c r="F18" s="13"/>
      <c r="G18" s="13"/>
      <c r="H18" s="13"/>
    </row>
    <row r="19" spans="1:8">
      <c r="A19" s="14"/>
      <c r="B19" s="14"/>
      <c r="C19" s="13"/>
      <c r="D19" s="13"/>
      <c r="E19" s="13"/>
      <c r="F19" s="13"/>
      <c r="G19" s="13"/>
      <c r="H19" s="13"/>
    </row>
    <row r="20" spans="1:8">
      <c r="A20" s="13"/>
      <c r="B20" s="13"/>
      <c r="C20" s="13"/>
      <c r="D20" s="13"/>
      <c r="E20" s="13"/>
      <c r="F20" s="13"/>
      <c r="G20" s="13"/>
      <c r="H20" s="13"/>
    </row>
    <row r="21" spans="1:8">
      <c r="A21" s="2" t="s">
        <v>16</v>
      </c>
    </row>
    <row r="22" spans="1:8">
      <c r="A22" s="13" t="s">
        <v>33</v>
      </c>
    </row>
    <row r="23" spans="1:8">
      <c r="A23" s="13"/>
    </row>
  </sheetData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power usage with evap cooler</vt:lpstr>
      <vt:lpstr>3 fans vs evap vs air con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2019-02-21T02:40:48Z</dcterms:modified>
</cp:coreProperties>
</file>