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9768" activeTab="4"/>
  </bookViews>
  <sheets>
    <sheet name="Baseline average" sheetId="1" r:id="rId1"/>
    <sheet name="Food waste" sheetId="8" r:id="rId2"/>
    <sheet name="5-2 fast" sheetId="2" r:id="rId3"/>
    <sheet name="Vegan" sheetId="3" r:id="rId4"/>
    <sheet name="Vegetarian" sheetId="4" r:id="rId5"/>
  </sheets>
  <calcPr calcId="124519"/>
</workbook>
</file>

<file path=xl/calcChain.xml><?xml version="1.0" encoding="utf-8"?>
<calcChain xmlns="http://schemas.openxmlformats.org/spreadsheetml/2006/main">
  <c r="F66" i="4"/>
  <c r="F65"/>
  <c r="F64"/>
  <c r="F67" s="1"/>
  <c r="F63"/>
  <c r="F68" i="3"/>
  <c r="F67"/>
  <c r="F66"/>
  <c r="F69" s="1"/>
  <c r="F65"/>
  <c r="G70" i="2"/>
  <c r="G69"/>
  <c r="G71" s="1"/>
  <c r="G72" s="1"/>
  <c r="B2" i="8"/>
  <c r="B4" s="1"/>
  <c r="B6" s="1"/>
  <c r="G72" i="1"/>
  <c r="G73" i="2" l="1"/>
  <c r="G73" i="1"/>
  <c r="B10" i="8"/>
</calcChain>
</file>

<file path=xl/sharedStrings.xml><?xml version="1.0" encoding="utf-8"?>
<sst xmlns="http://schemas.openxmlformats.org/spreadsheetml/2006/main" count="365" uniqueCount="271">
  <si>
    <t>Item</t>
  </si>
  <si>
    <t>Weight (KG) for whole family</t>
  </si>
  <si>
    <t>Weight (KG) per person</t>
  </si>
  <si>
    <t>Kilojoules per KG</t>
  </si>
  <si>
    <t>Total kilojoules per person</t>
  </si>
  <si>
    <t>Emisions factor (KG CO2e per KG item per person)</t>
  </si>
  <si>
    <t>Potatoes</t>
  </si>
  <si>
    <t>White bread, sliced, 2 loaves*</t>
  </si>
  <si>
    <t>Bread rolls, 10*</t>
  </si>
  <si>
    <t>Dick Smith Bush Foods breakfast cereal#</t>
  </si>
  <si>
    <t>San Remo spaghetti*</t>
  </si>
  <si>
    <t>San Remo penne*</t>
  </si>
  <si>
    <t>White rice</t>
  </si>
  <si>
    <t>Sweet chili twist (savory bread)</t>
  </si>
  <si>
    <t>Pura Light Start milk</t>
  </si>
  <si>
    <t>Pauls milk, whole</t>
  </si>
  <si>
    <t>cheese</t>
  </si>
  <si>
    <t>Pauls Greek yoghurt, natural set</t>
  </si>
  <si>
    <t>Pauls thickened cream</t>
  </si>
  <si>
    <t>Woolworths sour cream</t>
  </si>
  <si>
    <t>butter</t>
  </si>
  <si>
    <t>Chicken, whole</t>
  </si>
  <si>
    <t>tuna, canned#</t>
  </si>
  <si>
    <t>Woolworths beef</t>
  </si>
  <si>
    <t>Woolworths chicken breast</t>
  </si>
  <si>
    <t>Woolworths lamb</t>
  </si>
  <si>
    <t>Sea perch</t>
  </si>
  <si>
    <t>Woolworths pork</t>
  </si>
  <si>
    <t>eggs</t>
  </si>
  <si>
    <t>ham</t>
  </si>
  <si>
    <t>salami</t>
  </si>
  <si>
    <t>Watermelon, seedless</t>
  </si>
  <si>
    <t>Apples</t>
  </si>
  <si>
    <t>Oranges</t>
  </si>
  <si>
    <t>Yellow bananas</t>
  </si>
  <si>
    <t>Plums</t>
  </si>
  <si>
    <t>Green grapes</t>
  </si>
  <si>
    <t>Lemons</t>
  </si>
  <si>
    <t>Nectarines</t>
  </si>
  <si>
    <t>Heinz baked beans##</t>
  </si>
  <si>
    <t>Avocados</t>
  </si>
  <si>
    <t>Iceberg lettuce, 2 heads</t>
  </si>
  <si>
    <t>Cucumbers</t>
  </si>
  <si>
    <t>Val Verde peeled tomatoes, canned</t>
  </si>
  <si>
    <t>Tomatoes</t>
  </si>
  <si>
    <t>White onions</t>
  </si>
  <si>
    <t>Carrots</t>
  </si>
  <si>
    <t>Sweet corn, 4 ears</t>
  </si>
  <si>
    <t>Asparagus</t>
  </si>
  <si>
    <t>Silverbeet</t>
  </si>
  <si>
    <t>Celery</t>
  </si>
  <si>
    <t>Mushrooms</t>
  </si>
  <si>
    <t>Broccoli</t>
  </si>
  <si>
    <t>Beetroot, canned</t>
  </si>
  <si>
    <t>Italian flat beans</t>
  </si>
  <si>
    <t>Tomato paste##</t>
  </si>
  <si>
    <t>Snow peas</t>
  </si>
  <si>
    <t>Capsicum</t>
  </si>
  <si>
    <t>Garlic</t>
  </si>
  <si>
    <t>Coconut milk</t>
  </si>
  <si>
    <t>Viva olive oil</t>
  </si>
  <si>
    <t>Peanut butter##</t>
  </si>
  <si>
    <t>Red chili peppers</t>
  </si>
  <si>
    <t>Ginger</t>
  </si>
  <si>
    <t>Sultanas#</t>
  </si>
  <si>
    <t>Cadbury Milk Chocolate bar**</t>
  </si>
  <si>
    <t>Uncle Tobys strawberry muesli bars##</t>
  </si>
  <si>
    <t>Uncle Tobys fruit twists (roll ups?)##</t>
  </si>
  <si>
    <t>SAKATA crackers#</t>
  </si>
  <si>
    <t>Arnott's shortbread cream biscuits</t>
  </si>
  <si>
    <t>Smith's chicken flavoured potato crisps**</t>
  </si>
  <si>
    <t>Heinz spaghetti, canned</t>
  </si>
  <si>
    <t>beef Stroganoff mix***</t>
  </si>
  <si>
    <t>Data sources &amp; assumptions</t>
  </si>
  <si>
    <t>Produce assumed field-grown, not heated greenhouse.</t>
  </si>
  <si>
    <t>Data notes</t>
  </si>
  <si>
    <t>#Factor used for fresh produce, not tinned or dried</t>
  </si>
  <si>
    <t xml:space="preserve">*Factor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</si>
  <si>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>**Factor from 'Energy and nutrient density of foods in relation to their carbon footprint', 2015, https://academic.oup.com/ajcn/article/101/1/184/4564263</t>
  </si>
  <si>
    <t>Total emissions (KG CO2e) per person one week</t>
  </si>
  <si>
    <t xml:space="preserve">Total for one week per person </t>
  </si>
  <si>
    <t>Total for one year per person</t>
  </si>
  <si>
    <t>##Factor for fresh produce x 4 to make processed item. This is probably an overestimate.</t>
  </si>
  <si>
    <t xml:space="preserve">Australian family, the Molloys, took part in a photographic study called 'Hungry Planet - What the World Eats'. The above paper used the Molloys as their 'average' Australian family. I have too. </t>
  </si>
  <si>
    <t>Most emission factors are from Australian paper 'Systematic review of greenhouse gas emissions for different fresh food categories', Clune, Crossin &amp; Verghese, Journal of Cleaner Production 2017. https://www.sciencedirect.com/science/article/pii/S0959652616303584</t>
  </si>
  <si>
    <t>Total for one year with food waste included^</t>
  </si>
  <si>
    <t>KG CO2e</t>
  </si>
  <si>
    <t>Embedded emissions from average Australian baseline food per person per week*</t>
  </si>
  <si>
    <t>Assumed embedded emissions for the one third of all food that is wasted per person per week#</t>
  </si>
  <si>
    <t>Total emissions for food waste per person per year</t>
  </si>
  <si>
    <t>Global esimate that one-third of all food created is wasted from http://www.fao.org/docrep/018/i3342e/i3342e.pdf and that 40% of food is wasted in developed countries at https://onlinelibrary.wiley.com/doi/abs/10.1002/pts.2032.</t>
  </si>
  <si>
    <t>Note that this only counts embedded emissions from food waste. Landfill emissions from food waste is not included.</t>
  </si>
  <si>
    <t xml:space="preserve"> Is 33.33% is the right amount to apply to my figures? This may include some double-counting as the row 2 'embedded emissions' figure already includes any food in the weekly grocery shop whether its eaten or wasted. Food bought out is more wasteful and I don't think those figures include on-farm waste. However, the Molloy baseline diet includes no food bought out and I'm sure they do eat out sometimes. </t>
  </si>
  <si>
    <t>This assumes the embedded CO2e from the average Austrlaian (Molloy) diet is one-third higher than the result reported at row 2.</t>
  </si>
  <si>
    <t>^See 'food waste' tab, adds one one-third for embedded emissions in food waste.</t>
  </si>
  <si>
    <t>Savings by following 'ten steps to reduce food waste' per person per year</t>
  </si>
  <si>
    <t>I looked at the issue of food waste in Week Seventeen of The Carbon Diet at https://www.carbondiet.com.au/blog/week-seventeen-food-waste</t>
  </si>
  <si>
    <t>I concluded that the average Australian could reduce embedded emissions from food waste by 100 kg CO2e per person per year by following most of these ten steps.</t>
  </si>
  <si>
    <t>1) Buy, order and cook less food.</t>
  </si>
  <si>
    <t>2) Do smaller grocery shops more often, or plan your big shop better.</t>
  </si>
  <si>
    <t>3) Prepare the right amount of food. Don't over-cater to impress guests.</t>
  </si>
  <si>
    <t>4) Let kids serve themselves, instead of stacking their plates too full and then tossing it out.</t>
  </si>
  <si>
    <t>5) Buy irregular produce or food marked down for quick sale to save it from the bin.</t>
  </si>
  <si>
    <t>6) Store food properly and eat it before its use-by date. You can safely ignore 'best before' dates.</t>
  </si>
  <si>
    <t>7) If you eat meat, eat the organs as well as the muscle. Personally, I'd rather go vegan, but sweetmeats are a more ecofriendly option.</t>
  </si>
  <si>
    <t>8) Never waste perishable and carbon-intense items, like meat and cheese. Buy small amounts and eat all of it.</t>
  </si>
  <si>
    <t>9) Keep inedible food waste out of landfill. Put vegetable peels and teabags in an organics bin or use them in compost, worm farms or chicken feed.</t>
  </si>
  <si>
    <t>10) Encourage your regular restaurants to reduce waste and to keep any scraps out of landfill.</t>
  </si>
  <si>
    <t>Ingredients</t>
  </si>
  <si>
    <t>Emisions factor (KG CO2e per KG item)</t>
  </si>
  <si>
    <t>Total emissions (KG CO2e) per person</t>
  </si>
  <si>
    <t>Pumpkin lentil soup (dinner)</t>
  </si>
  <si>
    <t>Onion</t>
  </si>
  <si>
    <t>Pumpkin</t>
  </si>
  <si>
    <t>Carrot</t>
  </si>
  <si>
    <t>Red lentil</t>
  </si>
  <si>
    <t>Cucumber</t>
  </si>
  <si>
    <t>Yoghurt</t>
  </si>
  <si>
    <t>Snacks</t>
  </si>
  <si>
    <t>Mixed nuts</t>
  </si>
  <si>
    <t>Miso soup</t>
  </si>
  <si>
    <t>Daily total</t>
  </si>
  <si>
    <t>Smoked salmon &amp; salad (dinner)</t>
  </si>
  <si>
    <t>Smoked salmon</t>
  </si>
  <si>
    <t>Spinach</t>
  </si>
  <si>
    <t>Capers</t>
  </si>
  <si>
    <t>Apple</t>
  </si>
  <si>
    <t>Oil</t>
  </si>
  <si>
    <t xml:space="preserve"> </t>
  </si>
  <si>
    <t>Snack</t>
  </si>
  <si>
    <t>Breakfast</t>
  </si>
  <si>
    <t>Boiled egg</t>
  </si>
  <si>
    <t>1/2 grapefruit</t>
  </si>
  <si>
    <t>Dinner - vegetarian chilli</t>
  </si>
  <si>
    <t>Chilli</t>
  </si>
  <si>
    <t>Olive oil</t>
  </si>
  <si>
    <t>Kidney beans</t>
  </si>
  <si>
    <t>Wild rice</t>
  </si>
  <si>
    <t>Low-fat cottage cheese</t>
  </si>
  <si>
    <t>Pear</t>
  </si>
  <si>
    <t>Fig</t>
  </si>
  <si>
    <t>Dinner</t>
  </si>
  <si>
    <t>Sashimi salmon</t>
  </si>
  <si>
    <t>Sahimi tuna</t>
  </si>
  <si>
    <t>2 boiled eggs</t>
  </si>
  <si>
    <t>5 asparagus spears</t>
  </si>
  <si>
    <t>1 plum</t>
  </si>
  <si>
    <t>Dinner - thai steak salad</t>
  </si>
  <si>
    <t>Steak</t>
  </si>
  <si>
    <t>Lettuce</t>
  </si>
  <si>
    <t>Cabbage</t>
  </si>
  <si>
    <t>Beansprouts</t>
  </si>
  <si>
    <t>Lime</t>
  </si>
  <si>
    <t>Sugar</t>
  </si>
  <si>
    <t>Based on Week Twelve of the Carbon Diet at https://www.carbondiet.com.au/blog/week-twelve-eat-less</t>
  </si>
  <si>
    <t xml:space="preserve">For emission factors, see tab 1 'Baseline Average'. </t>
  </si>
  <si>
    <t>Note that intermitten fasting cuts carbon with a plant-based diet. It's still quite low carbon with a little egg, fish or chicken. BUT if you add too much animal protein or any red meat, it's higher carbon than a non-fasting diet.</t>
  </si>
  <si>
    <t>This intermittent fasting regime is based on Michael Mosley's 5:2 program. The egg breakfast / steak dinner recipe comes from that book. Not a good way to cut carbon.</t>
  </si>
  <si>
    <t>SAMPLE FAST DAY 1 - CUTS CARBON</t>
  </si>
  <si>
    <t>SAMPLE FAST DAY 2 - CUTS CARBON</t>
  </si>
  <si>
    <t>SAMPLE FAST DAY 3 - CUTS CARBON</t>
  </si>
  <si>
    <t>SAMPLE FAST DAY 4 - DOESN'T CUT CARBON</t>
  </si>
  <si>
    <t>SAMPLE FAST DAY 5 - ADDS CARBON</t>
  </si>
  <si>
    <t>Almond milk</t>
  </si>
  <si>
    <t>Avocado</t>
  </si>
  <si>
    <t>Bacon (vegan)</t>
  </si>
  <si>
    <t>Banana</t>
  </si>
  <si>
    <t>Bread **</t>
  </si>
  <si>
    <t>Bread garlic naan</t>
  </si>
  <si>
    <t>Bread wrap</t>
  </si>
  <si>
    <t>Bok choy</t>
  </si>
  <si>
    <t>Cashews</t>
  </si>
  <si>
    <t>Cheeze (vegan)</t>
  </si>
  <si>
    <t>Chocolate (vegan)^^^</t>
  </si>
  <si>
    <t>Chocolate fudge (vegan)^^^</t>
  </si>
  <si>
    <t>Corn chips^^</t>
  </si>
  <si>
    <t>Duck (vegan)</t>
  </si>
  <si>
    <t>Eggplant</t>
  </si>
  <si>
    <t>Flour</t>
  </si>
  <si>
    <t>Hash brown (potato)*</t>
  </si>
  <si>
    <t>Lemon^</t>
  </si>
  <si>
    <t>Lentils brown (dry weight)</t>
  </si>
  <si>
    <t>Lentils red (dry)</t>
  </si>
  <si>
    <t>Kidney bean</t>
  </si>
  <si>
    <t>Mandarine</t>
  </si>
  <si>
    <t>Mushroom</t>
  </si>
  <si>
    <t>Nuts mixed</t>
  </si>
  <si>
    <t>Oat milk#</t>
  </si>
  <si>
    <t>Oats</t>
  </si>
  <si>
    <t>Olive oil##</t>
  </si>
  <si>
    <t xml:space="preserve">Olives </t>
  </si>
  <si>
    <t>Orange</t>
  </si>
  <si>
    <t>Pakora***</t>
  </si>
  <si>
    <t>Pappadams##</t>
  </si>
  <si>
    <t>Peas frozen*</t>
  </si>
  <si>
    <t>Peanuts</t>
  </si>
  <si>
    <t>Potato</t>
  </si>
  <si>
    <t>Potato spinach curry***</t>
  </si>
  <si>
    <t>Rasberries frozen*</t>
  </si>
  <si>
    <t>Rice noodles*</t>
  </si>
  <si>
    <t>Rice paper (dry weight)##</t>
  </si>
  <si>
    <t>Scone</t>
  </si>
  <si>
    <t>Sunflower seeds</t>
  </si>
  <si>
    <t>Sweet potato</t>
  </si>
  <si>
    <t>Tahini*</t>
  </si>
  <si>
    <t>Tofu##</t>
  </si>
  <si>
    <t>Tomato passata*</t>
  </si>
  <si>
    <t>Zuchini</t>
  </si>
  <si>
    <t>Zuchini tomato bhaji***</t>
  </si>
  <si>
    <t>Total</t>
  </si>
  <si>
    <t>*Emissions factor for fresh whole food, not frozen, tinned or processed</t>
  </si>
  <si>
    <t xml:space="preserve">**Factor of 1.25 used for pasta, bread and bread products and 2.5 for pastry and biscuits, based on bread factor from UK carbon economist, Berners-Lee. Australians Murray and Dey (2007) devised a bread sector factor based on a per-dollar spend, but but with bread costing anywhere from $1.50 to $15 per kilogram, I prefer a per-weight factor to a per-dollar factor.
</t>
  </si>
  <si>
    <t>***This was vegan Indian takeaway. I've assumed each dish delivered 8000 kilojoules / kilogram. I've used an emissions factor average of top three ingredients being oil + two other vegetables (eg. Chick pea and potato for pakora, spinach and potato for spinach curry).</t>
  </si>
  <si>
    <t>#Factor used is for almond/coconut milk, not oat milk.</t>
  </si>
  <si>
    <t xml:space="preserve">##Factor for fresh produce x 4 to make processed food / oil. </t>
  </si>
  <si>
    <t>^ Factor used for commercial produce, but these came from my backyard and probably have lower emissions</t>
  </si>
  <si>
    <t>^^Factor from 'Energy and nutrient density of foods in relation to their carbon footprint', 2015, https://academic.oup.com/ajcn/article/101/1/184/4564263</t>
  </si>
  <si>
    <t>Data sources</t>
  </si>
  <si>
    <t>Median emissions factors from 'Systemic review of greenhouse gas emissions for different fresh food categories' by Clune, Crossin &amp; Verghese, published in Journal of Cleaner Production 140 (2017) 766-783. This study is a literature review of various LCAs intended to produce a 'league table' for the carbon footprint of various foods. Largely Euro-centric with some Australian data. It includes emissions up to the retail distribution centre such as farm inputs (fertilisers, feedstocks); fuel &amp; energy for cultivation, harvest &amp; processing; transort &amp; refrigeration to retail centre, direct emissions from plants and animals. DOES NOT include transport from home to shops, food storage &amp; cooking at home, food disposal, packaging disposal or sewage.</t>
  </si>
  <si>
    <t>Total emissions for food waste per person per year after savings applied</t>
  </si>
  <si>
    <t xml:space="preserve">Baseline diet for one week per person </t>
  </si>
  <si>
    <t>Baseline diet for one year per person</t>
  </si>
  <si>
    <t>Diet with 5:2 fasting sample days 2+3 for one week per person</t>
  </si>
  <si>
    <t>Diet with 5:2 fasting sample days 2+3 for one year per person</t>
  </si>
  <si>
    <t>Savings with 5:2 fasting for one year per person</t>
  </si>
  <si>
    <t>Vegan diet for one week per person</t>
  </si>
  <si>
    <t>Vegan diet for one year per person</t>
  </si>
  <si>
    <t>Savings vegan diet for one year per person</t>
  </si>
  <si>
    <t>Butter</t>
  </si>
  <si>
    <t>Cake (homemade vegan)**</t>
  </si>
  <si>
    <t>Cheese (cow)#</t>
  </si>
  <si>
    <t>Cheese (sheep)#</t>
  </si>
  <si>
    <t>Chick peas</t>
  </si>
  <si>
    <t>Chocolate fudge (vegan)^^</t>
  </si>
  <si>
    <t>Chocolate (dairy)^^</t>
  </si>
  <si>
    <t>Coconut butter##</t>
  </si>
  <si>
    <t>Corn (frozen)*</t>
  </si>
  <si>
    <t>Cous cous</t>
  </si>
  <si>
    <t>Crackers**</t>
  </si>
  <si>
    <t>Cream</t>
  </si>
  <si>
    <t>Eggs</t>
  </si>
  <si>
    <t>Fish flathead</t>
  </si>
  <si>
    <t>Green beans</t>
  </si>
  <si>
    <t>Ice cream (dairy)</t>
  </si>
  <si>
    <t>Mango</t>
  </si>
  <si>
    <t>Milk (cow's milk)#</t>
  </si>
  <si>
    <t xml:space="preserve">Mussels </t>
  </si>
  <si>
    <t>Pasta</t>
  </si>
  <si>
    <t>Prawns</t>
  </si>
  <si>
    <t>Rice</t>
  </si>
  <si>
    <t>Salmon</t>
  </si>
  <si>
    <t>Sultanas</t>
  </si>
  <si>
    <t>Turkish zuchini ball / potato / rice vine leaf***</t>
  </si>
  <si>
    <t>Turkish pizza***</t>
  </si>
  <si>
    <t>Strawberries</t>
  </si>
  <si>
    <t>Yoghurt (dairy)</t>
  </si>
  <si>
    <t>***This was vegetarian Turkish takeaway. I've assumed each dish delivered 8000 kilojoules / kilogram. I've used an emissions factor average of key ingredients (eg. bread + cheese for pizza, oil, zuchini, rice and potato)</t>
  </si>
  <si>
    <t>#Factor used is average Australian cow dairy product, not world average. Note that sheep cheese probably has a lower factor than this cow cheese factor used.</t>
  </si>
  <si>
    <t>Vegetarian diet for one week per person</t>
  </si>
  <si>
    <t>Vegetarian diet for one year per person</t>
  </si>
  <si>
    <t>Savings vegetarian diet for one year per person</t>
  </si>
  <si>
    <t>Notes</t>
  </si>
  <si>
    <t>Molloy one-week food data provided by Dr Stephen Clune. Milk included in my analysis but condiments, beverages, ice blocks, herbs, spices omitted.</t>
  </si>
  <si>
    <t>Kilojoule estimates from Coles Online for that item or nearest equivalent, or online calorie converter calorieking.com mulitplied by 4.2 for rough conversoin to kilojoules</t>
  </si>
  <si>
    <t>I divided the Molloy family food by 3.8 to get a per person factor. There are three adults and one child in the Molloy family.</t>
  </si>
  <si>
    <t>***I used the factor for cream. Actual contents and emissions uncertain.</t>
  </si>
  <si>
    <t>#Assumed indirect embedded emissions based on 1/3 of all food being wasted</t>
  </si>
  <si>
    <t>^^^Vegan mock processed foods. I've used an emissions factor average for the top two fresh food ingredients (eg. wheat and soy) then multiplied by 4 to get the processed item. It's probably an overestimate.</t>
  </si>
  <si>
    <t>Kilojoule estimates either from food label or online calorie converter calorieking.com mulitplied by 4.2 for rough conversoin to kilojoules</t>
  </si>
  <si>
    <t xml:space="preserve">All factors used are for field grown vegetables, not heated greenhouse. Actual origin is uncertain. </t>
  </si>
  <si>
    <t>Kilojoule estimates either from food label or online calorie converter www.calorieking.com mulitplied by 4.2 for rough conversoin to kilojoules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</si>
</sst>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71" formatCode="_-* #,##0_-;\-* #,##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1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0" xfId="0" applyAlignment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171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pane ySplit="1" topLeftCell="A71" activePane="bottomLeft" state="frozen"/>
      <selection pane="bottomLeft" activeCell="A92" sqref="A92"/>
    </sheetView>
  </sheetViews>
  <sheetFormatPr defaultRowHeight="14.4"/>
  <cols>
    <col min="1" max="1" width="38.21875" customWidth="1"/>
    <col min="2" max="2" width="25.5546875" customWidth="1"/>
    <col min="3" max="3" width="23.5546875" customWidth="1"/>
    <col min="4" max="4" width="23.109375" customWidth="1"/>
    <col min="5" max="5" width="23.88671875" customWidth="1"/>
    <col min="6" max="6" width="29.6640625" customWidth="1"/>
    <col min="7" max="7" width="27.33203125" customWidth="1"/>
  </cols>
  <sheetData>
    <row r="1" spans="1:7" ht="28.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" t="s">
        <v>5</v>
      </c>
      <c r="G1" s="1" t="s">
        <v>79</v>
      </c>
    </row>
    <row r="2" spans="1:7">
      <c r="A2" s="8" t="s">
        <v>32</v>
      </c>
      <c r="B2" s="4">
        <v>1.2700575999999999</v>
      </c>
      <c r="C2" s="4">
        <v>0.31751439999999997</v>
      </c>
      <c r="D2" s="3">
        <v>2184</v>
      </c>
      <c r="E2" s="3">
        <v>693.45144959999993</v>
      </c>
      <c r="F2" s="4">
        <v>0.28999999999999998</v>
      </c>
      <c r="G2" s="4">
        <v>9.2079175999999985E-2</v>
      </c>
    </row>
    <row r="3" spans="1:7">
      <c r="A3" s="8" t="s">
        <v>69</v>
      </c>
      <c r="B3" s="4">
        <v>0.12473780000000001</v>
      </c>
      <c r="C3" s="4">
        <v>3.1184450000000002E-2</v>
      </c>
      <c r="D3" s="3">
        <v>22100</v>
      </c>
      <c r="E3" s="3">
        <v>689.17634500000008</v>
      </c>
      <c r="F3" s="4">
        <v>2.5</v>
      </c>
      <c r="G3" s="4">
        <v>7.7961125000000006E-2</v>
      </c>
    </row>
    <row r="4" spans="1:7">
      <c r="A4" s="8" t="s">
        <v>48</v>
      </c>
      <c r="B4" s="4">
        <v>0.453592</v>
      </c>
      <c r="C4" s="4">
        <v>0.113398</v>
      </c>
      <c r="D4" s="3">
        <v>840</v>
      </c>
      <c r="E4" s="3">
        <v>95.254319999999993</v>
      </c>
      <c r="F4" s="4">
        <v>0.83</v>
      </c>
      <c r="G4" s="4">
        <v>9.4120339999999997E-2</v>
      </c>
    </row>
    <row r="5" spans="1:7">
      <c r="A5" s="8" t="s">
        <v>40</v>
      </c>
      <c r="B5" s="4">
        <v>0.4</v>
      </c>
      <c r="C5" s="4">
        <v>0.1</v>
      </c>
      <c r="D5" s="3">
        <v>6720</v>
      </c>
      <c r="E5" s="3">
        <v>672</v>
      </c>
      <c r="F5" s="4">
        <v>0.45</v>
      </c>
      <c r="G5" s="4">
        <v>4.5000000000000005E-2</v>
      </c>
    </row>
    <row r="6" spans="1:7">
      <c r="A6" s="8" t="s">
        <v>72</v>
      </c>
      <c r="B6" s="4">
        <v>0.64</v>
      </c>
      <c r="C6" s="4">
        <v>0.16</v>
      </c>
      <c r="D6" s="3">
        <v>3220</v>
      </c>
      <c r="E6" s="3">
        <v>515.20000000000005</v>
      </c>
      <c r="F6" s="4">
        <v>5.64</v>
      </c>
      <c r="G6" s="4">
        <v>0.90239999999999998</v>
      </c>
    </row>
    <row r="7" spans="1:7">
      <c r="A7" s="8" t="s">
        <v>53</v>
      </c>
      <c r="B7" s="4">
        <v>0.22396104999999999</v>
      </c>
      <c r="C7" s="4">
        <v>5.5990262499999999E-2</v>
      </c>
      <c r="D7" s="3">
        <v>1302</v>
      </c>
      <c r="E7" s="3">
        <v>72.899321775000004</v>
      </c>
      <c r="F7" s="4">
        <v>0.24</v>
      </c>
      <c r="G7" s="4">
        <v>1.3437662999999999E-2</v>
      </c>
    </row>
    <row r="8" spans="1:7">
      <c r="A8" s="8" t="s">
        <v>8</v>
      </c>
      <c r="B8" s="4">
        <v>0.8</v>
      </c>
      <c r="C8" s="4">
        <v>0.2</v>
      </c>
      <c r="D8" s="3">
        <v>10900</v>
      </c>
      <c r="E8" s="3">
        <v>2180</v>
      </c>
      <c r="F8" s="4">
        <v>1.25</v>
      </c>
      <c r="G8" s="4">
        <v>0.25</v>
      </c>
    </row>
    <row r="9" spans="1:7">
      <c r="A9" s="8" t="s">
        <v>52</v>
      </c>
      <c r="B9" s="4">
        <v>0.226796</v>
      </c>
      <c r="C9" s="4">
        <v>5.6698999999999999E-2</v>
      </c>
      <c r="D9" s="3">
        <v>1428</v>
      </c>
      <c r="E9" s="3">
        <v>80.966172</v>
      </c>
      <c r="F9" s="4">
        <v>0.6</v>
      </c>
      <c r="G9" s="4">
        <v>3.4019399999999998E-2</v>
      </c>
    </row>
    <row r="10" spans="1:7">
      <c r="A10" s="8" t="s">
        <v>20</v>
      </c>
      <c r="B10" s="4">
        <v>7.6543650000000005E-2</v>
      </c>
      <c r="C10" s="4">
        <v>1.9135912500000001E-2</v>
      </c>
      <c r="D10" s="3">
        <v>30072</v>
      </c>
      <c r="E10" s="3">
        <v>575.45516070000008</v>
      </c>
      <c r="F10" s="4">
        <v>9.25</v>
      </c>
      <c r="G10" s="4">
        <v>0.177007190625</v>
      </c>
    </row>
    <row r="11" spans="1:7">
      <c r="A11" s="8" t="s">
        <v>65</v>
      </c>
      <c r="B11" s="4">
        <v>0.24947560000000002</v>
      </c>
      <c r="C11" s="4">
        <v>6.2368900000000005E-2</v>
      </c>
      <c r="D11" s="3">
        <v>22500</v>
      </c>
      <c r="E11" s="3">
        <v>1403.30025</v>
      </c>
      <c r="F11" s="4">
        <v>3.1</v>
      </c>
      <c r="G11" s="4">
        <v>0.19334359000000001</v>
      </c>
    </row>
    <row r="12" spans="1:7">
      <c r="A12" s="8" t="s">
        <v>57</v>
      </c>
      <c r="B12" s="4">
        <v>0.18143680000000001</v>
      </c>
      <c r="C12" s="4">
        <v>4.5359200000000002E-2</v>
      </c>
      <c r="D12" s="3">
        <v>1092</v>
      </c>
      <c r="E12" s="3">
        <v>49.532246400000005</v>
      </c>
      <c r="F12" s="4">
        <v>0.66</v>
      </c>
      <c r="G12" s="4">
        <v>2.9937072000000002E-2</v>
      </c>
    </row>
    <row r="13" spans="1:7">
      <c r="A13" s="8" t="s">
        <v>46</v>
      </c>
      <c r="B13" s="4">
        <v>0.68038799999999999</v>
      </c>
      <c r="C13" s="4">
        <v>0.170097</v>
      </c>
      <c r="D13" s="3">
        <v>1290</v>
      </c>
      <c r="E13" s="3">
        <v>219.42513</v>
      </c>
      <c r="F13" s="4">
        <v>0.2</v>
      </c>
      <c r="G13" s="4">
        <v>3.4019399999999998E-2</v>
      </c>
    </row>
    <row r="14" spans="1:7">
      <c r="A14" s="8" t="s">
        <v>50</v>
      </c>
      <c r="B14" s="4">
        <v>0.24947560000000002</v>
      </c>
      <c r="C14" s="4">
        <v>6.2368900000000005E-2</v>
      </c>
      <c r="D14" s="3">
        <v>588</v>
      </c>
      <c r="E14" s="3">
        <v>36.672913200000004</v>
      </c>
      <c r="F14" s="4">
        <v>0.18</v>
      </c>
      <c r="G14" s="4">
        <v>1.1226402E-2</v>
      </c>
    </row>
    <row r="15" spans="1:7">
      <c r="A15" s="8" t="s">
        <v>16</v>
      </c>
      <c r="B15" s="4">
        <v>0.49895120000000004</v>
      </c>
      <c r="C15" s="4">
        <v>0.12473780000000001</v>
      </c>
      <c r="D15" s="3">
        <v>17500</v>
      </c>
      <c r="E15" s="3">
        <v>2182.9115000000002</v>
      </c>
      <c r="F15" s="4">
        <v>8.5500000000000007</v>
      </c>
      <c r="G15" s="4">
        <v>1.0665081900000002</v>
      </c>
    </row>
    <row r="16" spans="1:7">
      <c r="A16" s="8" t="s">
        <v>21</v>
      </c>
      <c r="B16" s="4">
        <v>1.9958048000000002</v>
      </c>
      <c r="C16" s="4">
        <v>0.49895120000000004</v>
      </c>
      <c r="D16" s="3">
        <v>10374</v>
      </c>
      <c r="E16" s="3">
        <v>5176.1197488000007</v>
      </c>
      <c r="F16" s="4">
        <v>3.65</v>
      </c>
      <c r="G16" s="4">
        <v>1.8211718800000001</v>
      </c>
    </row>
    <row r="17" spans="1:7">
      <c r="A17" s="8" t="s">
        <v>59</v>
      </c>
      <c r="B17" s="4">
        <v>0.38271824999999998</v>
      </c>
      <c r="C17" s="4">
        <v>9.5679562499999996E-2</v>
      </c>
      <c r="D17" s="3">
        <v>5922</v>
      </c>
      <c r="E17" s="3">
        <v>566.61436912499994</v>
      </c>
      <c r="F17" s="4">
        <v>0.42</v>
      </c>
      <c r="G17" s="4">
        <v>4.0185416249999995E-2</v>
      </c>
    </row>
    <row r="18" spans="1:7">
      <c r="A18" s="8" t="s">
        <v>42</v>
      </c>
      <c r="B18" s="4">
        <v>0.86182479999999995</v>
      </c>
      <c r="C18" s="4">
        <v>0.21545619999999999</v>
      </c>
      <c r="D18" s="3">
        <v>300</v>
      </c>
      <c r="E18" s="3">
        <v>64.636859999999999</v>
      </c>
      <c r="F18" s="4">
        <v>0.23</v>
      </c>
      <c r="G18" s="4">
        <v>4.9554925999999999E-2</v>
      </c>
    </row>
    <row r="19" spans="1:7">
      <c r="A19" s="8" t="s">
        <v>9</v>
      </c>
      <c r="B19" s="4">
        <v>0.49895120000000004</v>
      </c>
      <c r="C19" s="4">
        <v>0.12473780000000001</v>
      </c>
      <c r="D19" s="3">
        <v>15400</v>
      </c>
      <c r="E19" s="3">
        <v>1920.9621200000001</v>
      </c>
      <c r="F19" s="4">
        <v>1.52</v>
      </c>
      <c r="G19" s="4">
        <v>0.18960145600000003</v>
      </c>
    </row>
    <row r="20" spans="1:7">
      <c r="A20" s="8" t="s">
        <v>28</v>
      </c>
      <c r="B20" s="4">
        <v>0.39</v>
      </c>
      <c r="C20" s="4">
        <v>9.7500000000000003E-2</v>
      </c>
      <c r="D20" s="3">
        <v>6000</v>
      </c>
      <c r="E20" s="3">
        <v>585</v>
      </c>
      <c r="F20" s="4">
        <v>3.46</v>
      </c>
      <c r="G20" s="4">
        <v>0.33734999999999998</v>
      </c>
    </row>
    <row r="21" spans="1:7">
      <c r="A21" s="8" t="s">
        <v>58</v>
      </c>
      <c r="B21" s="4">
        <v>6.2368900000000005E-2</v>
      </c>
      <c r="C21" s="4">
        <v>1.5592225000000001E-2</v>
      </c>
      <c r="D21" s="3">
        <v>5220</v>
      </c>
      <c r="E21" s="3">
        <v>81.39141450000001</v>
      </c>
      <c r="F21" s="4">
        <v>0.56999999999999995</v>
      </c>
      <c r="G21" s="4">
        <v>8.8875682500000001E-3</v>
      </c>
    </row>
    <row r="22" spans="1:7">
      <c r="A22" s="8" t="s">
        <v>63</v>
      </c>
      <c r="B22" s="4">
        <v>8.2213549999999996E-2</v>
      </c>
      <c r="C22" s="4">
        <v>2.0553387499999999E-2</v>
      </c>
      <c r="D22" s="3">
        <v>3360</v>
      </c>
      <c r="E22" s="3">
        <v>69.059381999999999</v>
      </c>
      <c r="F22" s="4">
        <v>0.88</v>
      </c>
      <c r="G22" s="4">
        <v>1.8086980999999999E-2</v>
      </c>
    </row>
    <row r="23" spans="1:7">
      <c r="A23" s="8" t="s">
        <v>36</v>
      </c>
      <c r="B23" s="4">
        <v>0.63502879999999995</v>
      </c>
      <c r="C23" s="4">
        <v>0.15875719999999999</v>
      </c>
      <c r="D23" s="3">
        <v>2898</v>
      </c>
      <c r="E23" s="3">
        <v>460.07836559999998</v>
      </c>
      <c r="F23" s="4">
        <v>0.37</v>
      </c>
      <c r="G23" s="4">
        <v>5.8740163999999997E-2</v>
      </c>
    </row>
    <row r="24" spans="1:7">
      <c r="A24" s="8" t="s">
        <v>29</v>
      </c>
      <c r="B24" s="4">
        <v>0.30050470000000001</v>
      </c>
      <c r="C24" s="4">
        <v>7.5126175000000003E-2</v>
      </c>
      <c r="D24" s="3">
        <v>6846</v>
      </c>
      <c r="E24" s="3">
        <v>514.31379405000007</v>
      </c>
      <c r="F24" s="4">
        <v>5.77</v>
      </c>
      <c r="G24" s="4">
        <v>0.43347802974999999</v>
      </c>
    </row>
    <row r="25" spans="1:7">
      <c r="A25" s="8" t="s">
        <v>39</v>
      </c>
      <c r="B25" s="4">
        <v>1.0432615999999999</v>
      </c>
      <c r="C25" s="4">
        <v>0.26081539999999998</v>
      </c>
      <c r="D25" s="3">
        <v>3380</v>
      </c>
      <c r="E25" s="3">
        <v>881.55605199999991</v>
      </c>
      <c r="F25" s="4">
        <v>2.04</v>
      </c>
      <c r="G25" s="4">
        <v>0.53206341599999996</v>
      </c>
    </row>
    <row r="26" spans="1:7">
      <c r="A26" s="8" t="s">
        <v>71</v>
      </c>
      <c r="B26" s="4">
        <v>0.68</v>
      </c>
      <c r="C26" s="4">
        <v>0.17</v>
      </c>
      <c r="D26" s="3">
        <v>2016</v>
      </c>
      <c r="E26" s="3">
        <v>342.72</v>
      </c>
      <c r="F26" s="4">
        <v>2.04</v>
      </c>
      <c r="G26" s="4">
        <v>0.34680000000000005</v>
      </c>
    </row>
    <row r="27" spans="1:7">
      <c r="A27" s="8" t="s">
        <v>41</v>
      </c>
      <c r="B27" s="4">
        <v>1</v>
      </c>
      <c r="C27" s="4">
        <v>0.25</v>
      </c>
      <c r="D27" s="3">
        <v>588</v>
      </c>
      <c r="E27" s="3">
        <v>147</v>
      </c>
      <c r="F27" s="4">
        <v>0.37</v>
      </c>
      <c r="G27" s="4">
        <v>9.2499999999999999E-2</v>
      </c>
    </row>
    <row r="28" spans="1:7">
      <c r="A28" s="8" t="s">
        <v>54</v>
      </c>
      <c r="B28" s="4">
        <v>0.22396104999999999</v>
      </c>
      <c r="C28" s="4">
        <v>5.5990262499999999E-2</v>
      </c>
      <c r="D28" s="3">
        <v>701</v>
      </c>
      <c r="E28" s="3">
        <v>39.249174012499999</v>
      </c>
      <c r="F28" s="4">
        <v>0.31</v>
      </c>
      <c r="G28" s="4">
        <v>1.7356981375E-2</v>
      </c>
    </row>
    <row r="29" spans="1:7">
      <c r="A29" s="8" t="s">
        <v>37</v>
      </c>
      <c r="B29" s="4">
        <v>0.54431039999999997</v>
      </c>
      <c r="C29" s="4">
        <v>0.13607759999999999</v>
      </c>
      <c r="D29" s="3">
        <v>1083</v>
      </c>
      <c r="E29" s="3">
        <v>147.37204079999998</v>
      </c>
      <c r="F29" s="4">
        <v>0.26</v>
      </c>
      <c r="G29" s="4">
        <v>3.5380175999999999E-2</v>
      </c>
    </row>
    <row r="30" spans="1:7">
      <c r="A30" s="8" t="s">
        <v>51</v>
      </c>
      <c r="B30" s="4">
        <v>0.23813580000000001</v>
      </c>
      <c r="C30" s="4">
        <v>5.9533950000000002E-2</v>
      </c>
      <c r="D30" s="3">
        <v>924</v>
      </c>
      <c r="E30" s="3">
        <v>55.009369800000002</v>
      </c>
      <c r="F30" s="4">
        <v>0.27</v>
      </c>
      <c r="G30" s="4">
        <v>1.6074166500000001E-2</v>
      </c>
    </row>
    <row r="31" spans="1:7">
      <c r="A31" s="8" t="s">
        <v>38</v>
      </c>
      <c r="B31" s="4">
        <v>0.54431039999999997</v>
      </c>
      <c r="C31" s="4">
        <v>0.13607759999999999</v>
      </c>
      <c r="D31" s="3">
        <v>1848</v>
      </c>
      <c r="E31" s="3">
        <v>251.47140479999999</v>
      </c>
      <c r="F31" s="4">
        <v>0.45</v>
      </c>
      <c r="G31" s="4">
        <v>6.1234919999999998E-2</v>
      </c>
    </row>
    <row r="32" spans="1:7">
      <c r="A32" s="8" t="s">
        <v>33</v>
      </c>
      <c r="B32" s="4">
        <v>1.2246984000000001</v>
      </c>
      <c r="C32" s="4">
        <v>0.30617460000000002</v>
      </c>
      <c r="D32" s="3">
        <v>1974</v>
      </c>
      <c r="E32" s="3">
        <v>604.38866040000005</v>
      </c>
      <c r="F32" s="4">
        <v>0.33</v>
      </c>
      <c r="G32" s="4">
        <v>0.10103761800000001</v>
      </c>
    </row>
    <row r="33" spans="1:7">
      <c r="A33" s="8" t="s">
        <v>17</v>
      </c>
      <c r="B33" s="4">
        <v>0.49895120000000004</v>
      </c>
      <c r="C33" s="4">
        <v>0.12473780000000001</v>
      </c>
      <c r="D33" s="3">
        <v>1240</v>
      </c>
      <c r="E33" s="3">
        <v>154.67487200000002</v>
      </c>
      <c r="F33" s="4">
        <v>1.31</v>
      </c>
      <c r="G33" s="4">
        <v>0.16340651800000003</v>
      </c>
    </row>
    <row r="34" spans="1:7">
      <c r="A34" s="8" t="s">
        <v>15</v>
      </c>
      <c r="B34" s="4">
        <v>2.386692</v>
      </c>
      <c r="C34" s="4">
        <v>0.59667300000000001</v>
      </c>
      <c r="D34" s="3">
        <v>2596</v>
      </c>
      <c r="E34" s="3">
        <v>1548.9631079999999</v>
      </c>
      <c r="F34" s="4">
        <v>1.1399999999999999</v>
      </c>
      <c r="G34" s="4">
        <v>0.68020722</v>
      </c>
    </row>
    <row r="35" spans="1:7">
      <c r="A35" s="8" t="s">
        <v>18</v>
      </c>
      <c r="B35" s="4">
        <v>0.2891649</v>
      </c>
      <c r="C35" s="4">
        <v>7.2291225000000001E-2</v>
      </c>
      <c r="D35" s="3">
        <v>13900</v>
      </c>
      <c r="E35" s="3">
        <v>1004.8480275000001</v>
      </c>
      <c r="F35" s="4">
        <v>5.64</v>
      </c>
      <c r="G35" s="4">
        <v>0.40772250899999996</v>
      </c>
    </row>
    <row r="36" spans="1:7">
      <c r="A36" s="8" t="s">
        <v>61</v>
      </c>
      <c r="B36" s="4">
        <v>0.25</v>
      </c>
      <c r="C36" s="4">
        <v>6.25E-2</v>
      </c>
      <c r="D36" s="3">
        <v>24108</v>
      </c>
      <c r="E36" s="3">
        <v>1506.75</v>
      </c>
      <c r="F36" s="4">
        <v>3.32</v>
      </c>
      <c r="G36" s="4">
        <v>0.20749999999999999</v>
      </c>
    </row>
    <row r="37" spans="1:7">
      <c r="A37" s="8" t="s">
        <v>35</v>
      </c>
      <c r="B37" s="4">
        <v>0.77110639999999997</v>
      </c>
      <c r="C37" s="4">
        <v>0.19277659999999999</v>
      </c>
      <c r="D37" s="3">
        <v>1932</v>
      </c>
      <c r="E37" s="3">
        <v>372.44439119999998</v>
      </c>
      <c r="F37" s="4">
        <v>0.45</v>
      </c>
      <c r="G37" s="4">
        <v>8.6749469999999995E-2</v>
      </c>
    </row>
    <row r="38" spans="1:7">
      <c r="A38" s="8" t="s">
        <v>6</v>
      </c>
      <c r="B38" s="4">
        <v>1.9958048000000002</v>
      </c>
      <c r="C38" s="4">
        <v>0.49895120000000004</v>
      </c>
      <c r="D38" s="3">
        <v>3150</v>
      </c>
      <c r="E38" s="3">
        <v>1571.6962800000001</v>
      </c>
      <c r="F38" s="4">
        <v>0.18</v>
      </c>
      <c r="G38" s="4">
        <v>8.9811215999999999E-2</v>
      </c>
    </row>
    <row r="39" spans="1:7">
      <c r="A39" s="8" t="s">
        <v>14</v>
      </c>
      <c r="B39" s="4">
        <v>6.8191350000000011</v>
      </c>
      <c r="C39" s="4">
        <v>1.7047837500000003</v>
      </c>
      <c r="D39" s="3">
        <v>2163</v>
      </c>
      <c r="E39" s="3">
        <v>3687.4472512500006</v>
      </c>
      <c r="F39" s="4">
        <v>1.1399999999999999</v>
      </c>
      <c r="G39" s="4">
        <v>1.9434534750000001</v>
      </c>
    </row>
    <row r="40" spans="1:7">
      <c r="A40" s="8" t="s">
        <v>62</v>
      </c>
      <c r="B40" s="4">
        <v>0.1020582</v>
      </c>
      <c r="C40" s="4">
        <v>2.551455E-2</v>
      </c>
      <c r="D40" s="3">
        <v>1680</v>
      </c>
      <c r="E40" s="3">
        <v>42.864443999999999</v>
      </c>
      <c r="F40" s="4">
        <v>0.66</v>
      </c>
      <c r="G40" s="4">
        <v>1.6839603000000002E-2</v>
      </c>
    </row>
    <row r="41" spans="1:7">
      <c r="A41" s="8" t="s">
        <v>68</v>
      </c>
      <c r="B41" s="4">
        <v>0.20128145</v>
      </c>
      <c r="C41" s="4">
        <v>5.03203625E-2</v>
      </c>
      <c r="D41" s="3">
        <v>15401</v>
      </c>
      <c r="E41" s="3">
        <v>774.98390286250003</v>
      </c>
      <c r="F41" s="4">
        <v>2.5499999999999998</v>
      </c>
      <c r="G41" s="4">
        <v>0.128316924375</v>
      </c>
    </row>
    <row r="42" spans="1:7">
      <c r="A42" s="8" t="s">
        <v>30</v>
      </c>
      <c r="B42" s="4">
        <v>9.9223249999999999E-2</v>
      </c>
      <c r="C42" s="4">
        <v>2.48058125E-2</v>
      </c>
      <c r="D42" s="3">
        <v>14112</v>
      </c>
      <c r="E42" s="3">
        <v>350.05962599999998</v>
      </c>
      <c r="F42" s="4">
        <v>2.88</v>
      </c>
      <c r="G42" s="4">
        <v>7.1440740000000003E-2</v>
      </c>
    </row>
    <row r="43" spans="1:7">
      <c r="A43" s="8" t="s">
        <v>11</v>
      </c>
      <c r="B43" s="4">
        <v>0.49895120000000004</v>
      </c>
      <c r="C43" s="4">
        <v>0.12473780000000001</v>
      </c>
      <c r="D43" s="3">
        <v>15200</v>
      </c>
      <c r="E43" s="3">
        <v>1896.0145600000001</v>
      </c>
      <c r="F43" s="4">
        <v>1.25</v>
      </c>
      <c r="G43" s="4">
        <v>0.15592225000000001</v>
      </c>
    </row>
    <row r="44" spans="1:7">
      <c r="A44" s="8" t="s">
        <v>10</v>
      </c>
      <c r="B44" s="4">
        <v>0.49895120000000004</v>
      </c>
      <c r="C44" s="4">
        <v>0.12473780000000001</v>
      </c>
      <c r="D44" s="3">
        <v>15300</v>
      </c>
      <c r="E44" s="3">
        <v>1908.4883400000001</v>
      </c>
      <c r="F44" s="4">
        <v>1.25</v>
      </c>
      <c r="G44" s="4">
        <v>0.15592225000000001</v>
      </c>
    </row>
    <row r="45" spans="1:7">
      <c r="A45" s="8" t="s">
        <v>26</v>
      </c>
      <c r="B45" s="4">
        <v>0.99790240000000008</v>
      </c>
      <c r="C45" s="4">
        <v>0.24947560000000002</v>
      </c>
      <c r="D45" s="3">
        <v>3822</v>
      </c>
      <c r="E45" s="3">
        <v>953.49574320000011</v>
      </c>
      <c r="F45" s="4">
        <v>3.49</v>
      </c>
      <c r="G45" s="4">
        <v>0.87066984400000014</v>
      </c>
    </row>
    <row r="46" spans="1:7">
      <c r="A46" s="8" t="s">
        <v>49</v>
      </c>
      <c r="B46" s="4">
        <v>0.453592</v>
      </c>
      <c r="C46" s="4">
        <v>0.113398</v>
      </c>
      <c r="D46" s="3">
        <v>798</v>
      </c>
      <c r="E46" s="3">
        <v>90.491603999999995</v>
      </c>
      <c r="F46" s="4">
        <v>0.54</v>
      </c>
      <c r="G46" s="4">
        <v>6.1234920000000005E-2</v>
      </c>
    </row>
    <row r="47" spans="1:7">
      <c r="A47" s="8" t="s">
        <v>70</v>
      </c>
      <c r="B47" s="4">
        <v>5.1029100000000001E-2</v>
      </c>
      <c r="C47" s="4">
        <v>1.2757275E-2</v>
      </c>
      <c r="D47" s="3">
        <v>22900</v>
      </c>
      <c r="E47" s="3">
        <v>292.14159749999999</v>
      </c>
      <c r="F47" s="4">
        <v>1.1599999999999999</v>
      </c>
      <c r="G47" s="4">
        <v>1.4798439E-2</v>
      </c>
    </row>
    <row r="48" spans="1:7">
      <c r="A48" s="8" t="s">
        <v>56</v>
      </c>
      <c r="B48" s="4">
        <v>0.19277659999999999</v>
      </c>
      <c r="C48" s="4">
        <v>4.8194149999999998E-2</v>
      </c>
      <c r="D48" s="3">
        <v>1764</v>
      </c>
      <c r="E48" s="3">
        <v>85.014480599999999</v>
      </c>
      <c r="F48" s="4">
        <v>0.38</v>
      </c>
      <c r="G48" s="4">
        <v>1.8313777E-2</v>
      </c>
    </row>
    <row r="49" spans="1:7">
      <c r="A49" s="8" t="s">
        <v>64</v>
      </c>
      <c r="B49" s="4">
        <v>0.37421339999999997</v>
      </c>
      <c r="C49" s="4">
        <v>9.3553349999999993E-2</v>
      </c>
      <c r="D49" s="3">
        <v>12900</v>
      </c>
      <c r="E49" s="3">
        <v>1206.838215</v>
      </c>
      <c r="F49" s="4">
        <v>0.37</v>
      </c>
      <c r="G49" s="4">
        <v>3.4614739499999998E-2</v>
      </c>
    </row>
    <row r="50" spans="1:7">
      <c r="A50" s="8" t="s">
        <v>13</v>
      </c>
      <c r="B50" s="4">
        <v>0.2891649</v>
      </c>
      <c r="C50" s="4">
        <v>7.2291225000000001E-2</v>
      </c>
      <c r="D50" s="3">
        <v>10900</v>
      </c>
      <c r="E50" s="3">
        <v>787.97435250000001</v>
      </c>
      <c r="F50" s="4">
        <v>1.25</v>
      </c>
      <c r="G50" s="4">
        <v>9.0364031250000004E-2</v>
      </c>
    </row>
    <row r="51" spans="1:7">
      <c r="A51" s="8" t="s">
        <v>47</v>
      </c>
      <c r="B51" s="4">
        <v>0.5</v>
      </c>
      <c r="C51" s="4">
        <v>0.125</v>
      </c>
      <c r="D51" s="3">
        <v>3906</v>
      </c>
      <c r="E51" s="3">
        <v>488.25</v>
      </c>
      <c r="F51" s="4">
        <v>0.47</v>
      </c>
      <c r="G51" s="4">
        <v>5.8749999999999997E-2</v>
      </c>
    </row>
    <row r="52" spans="1:7">
      <c r="A52" s="8" t="s">
        <v>55</v>
      </c>
      <c r="B52" s="4">
        <v>0.20128145</v>
      </c>
      <c r="C52" s="4">
        <v>5.03203625E-2</v>
      </c>
      <c r="D52" s="3">
        <v>3818</v>
      </c>
      <c r="E52" s="3">
        <v>192.12314402499999</v>
      </c>
      <c r="F52" s="4">
        <v>1.8</v>
      </c>
      <c r="G52" s="4">
        <v>9.0576652500000007E-2</v>
      </c>
    </row>
    <row r="53" spans="1:7">
      <c r="A53" s="8" t="s">
        <v>44</v>
      </c>
      <c r="B53" s="4">
        <v>0.72574720000000004</v>
      </c>
      <c r="C53" s="4">
        <v>0.18143680000000001</v>
      </c>
      <c r="D53" s="3">
        <v>756</v>
      </c>
      <c r="E53" s="3">
        <v>137.16622080000002</v>
      </c>
      <c r="F53" s="4">
        <v>0.45</v>
      </c>
      <c r="G53" s="4">
        <v>8.1646560000000007E-2</v>
      </c>
    </row>
    <row r="54" spans="1:7">
      <c r="A54" s="8" t="s">
        <v>22</v>
      </c>
      <c r="B54" s="4">
        <v>1.9958048000000002</v>
      </c>
      <c r="C54" s="4">
        <v>0.49895120000000004</v>
      </c>
      <c r="D54" s="3">
        <v>4370</v>
      </c>
      <c r="E54" s="3">
        <v>2180.4167440000001</v>
      </c>
      <c r="F54" s="4">
        <v>2.15</v>
      </c>
      <c r="G54" s="4">
        <v>1.07274508</v>
      </c>
    </row>
    <row r="55" spans="1:7">
      <c r="A55" s="8" t="s">
        <v>67</v>
      </c>
      <c r="B55" s="4">
        <v>0.22396104999999999</v>
      </c>
      <c r="C55" s="4">
        <v>5.5990262499999999E-2</v>
      </c>
      <c r="D55" s="3">
        <v>13900</v>
      </c>
      <c r="E55" s="3">
        <v>778.26464874999999</v>
      </c>
      <c r="F55" s="4">
        <v>1.48</v>
      </c>
      <c r="G55" s="4">
        <v>8.2865588500000004E-2</v>
      </c>
    </row>
    <row r="56" spans="1:7">
      <c r="A56" s="8" t="s">
        <v>66</v>
      </c>
      <c r="B56" s="4">
        <v>0.24947560000000002</v>
      </c>
      <c r="C56" s="4">
        <v>6.2368900000000005E-2</v>
      </c>
      <c r="D56" s="3">
        <v>16300</v>
      </c>
      <c r="E56" s="3">
        <v>1016.6130700000001</v>
      </c>
      <c r="F56" s="4">
        <v>2</v>
      </c>
      <c r="G56" s="4">
        <v>0.12473780000000001</v>
      </c>
    </row>
    <row r="57" spans="1:7">
      <c r="A57" s="8" t="s">
        <v>43</v>
      </c>
      <c r="B57" s="4">
        <v>0.81646560000000001</v>
      </c>
      <c r="C57" s="4">
        <v>0.2041164</v>
      </c>
      <c r="D57" s="3">
        <v>756</v>
      </c>
      <c r="E57" s="3">
        <v>154.31199839999999</v>
      </c>
      <c r="F57" s="4">
        <v>0.45</v>
      </c>
      <c r="G57" s="4">
        <v>9.1852379999999997E-2</v>
      </c>
    </row>
    <row r="58" spans="1:7">
      <c r="A58" s="8" t="s">
        <v>60</v>
      </c>
      <c r="B58" s="4">
        <v>0.12473780000000001</v>
      </c>
      <c r="C58" s="4">
        <v>3.1184450000000002E-2</v>
      </c>
      <c r="D58" s="3">
        <v>37000</v>
      </c>
      <c r="E58" s="3">
        <v>1153.82465</v>
      </c>
      <c r="F58" s="4">
        <v>1.8</v>
      </c>
      <c r="G58" s="4">
        <v>5.6132010000000003E-2</v>
      </c>
    </row>
    <row r="59" spans="1:7">
      <c r="A59" s="8" t="s">
        <v>31</v>
      </c>
      <c r="B59" s="4">
        <v>1.6782904000000001</v>
      </c>
      <c r="C59" s="4">
        <v>0.41957260000000002</v>
      </c>
      <c r="D59" s="3">
        <v>1260</v>
      </c>
      <c r="E59" s="3">
        <v>528.66147599999999</v>
      </c>
      <c r="F59" s="4">
        <v>0.32</v>
      </c>
      <c r="G59" s="4">
        <v>0.13426323200000001</v>
      </c>
    </row>
    <row r="60" spans="1:7">
      <c r="A60" s="8" t="s">
        <v>7</v>
      </c>
      <c r="B60" s="4">
        <v>1.4</v>
      </c>
      <c r="C60" s="4">
        <v>0.35</v>
      </c>
      <c r="D60" s="3">
        <v>10600</v>
      </c>
      <c r="E60" s="3">
        <v>3709.9999999999995</v>
      </c>
      <c r="F60" s="4">
        <v>1.25</v>
      </c>
      <c r="G60" s="4">
        <v>0.4375</v>
      </c>
    </row>
    <row r="61" spans="1:7">
      <c r="A61" s="8" t="s">
        <v>45</v>
      </c>
      <c r="B61" s="4">
        <v>0.72574720000000004</v>
      </c>
      <c r="C61" s="4">
        <v>0.18143680000000001</v>
      </c>
      <c r="D61" s="3">
        <v>1460</v>
      </c>
      <c r="E61" s="3">
        <v>264.89772800000003</v>
      </c>
      <c r="F61" s="4">
        <v>0.17</v>
      </c>
      <c r="G61" s="4">
        <v>3.0844256000000004E-2</v>
      </c>
    </row>
    <row r="62" spans="1:7">
      <c r="A62" s="8" t="s">
        <v>12</v>
      </c>
      <c r="B62" s="4">
        <v>0.49895120000000004</v>
      </c>
      <c r="C62" s="4">
        <v>0.12473780000000001</v>
      </c>
      <c r="D62" s="3">
        <v>14500</v>
      </c>
      <c r="E62" s="3">
        <v>1808.6981000000001</v>
      </c>
      <c r="F62" s="4">
        <v>2.5499999999999998</v>
      </c>
      <c r="G62" s="4">
        <v>0.31808139000000002</v>
      </c>
    </row>
    <row r="63" spans="1:7">
      <c r="A63" s="8" t="s">
        <v>23</v>
      </c>
      <c r="B63" s="4">
        <v>0.99790240000000008</v>
      </c>
      <c r="C63" s="4">
        <v>0.24947560000000002</v>
      </c>
      <c r="D63" s="3">
        <v>9576</v>
      </c>
      <c r="E63" s="3">
        <v>2388.9783456</v>
      </c>
      <c r="F63" s="4">
        <v>22.88</v>
      </c>
      <c r="G63" s="4">
        <v>5.7080017280000002</v>
      </c>
    </row>
    <row r="64" spans="1:7">
      <c r="A64" s="8" t="s">
        <v>24</v>
      </c>
      <c r="B64" s="4">
        <v>0.99790240000000008</v>
      </c>
      <c r="C64" s="4">
        <v>0.24947560000000002</v>
      </c>
      <c r="D64" s="3">
        <v>10374</v>
      </c>
      <c r="E64" s="3">
        <v>2588.0598744000004</v>
      </c>
      <c r="F64" s="4">
        <v>3.65</v>
      </c>
      <c r="G64" s="4">
        <v>0.91058594000000004</v>
      </c>
    </row>
    <row r="65" spans="1:7">
      <c r="A65" s="8" t="s">
        <v>25</v>
      </c>
      <c r="B65" s="4">
        <v>0.99790240000000008</v>
      </c>
      <c r="C65" s="4">
        <v>0.24947560000000002</v>
      </c>
      <c r="D65" s="3">
        <v>13066</v>
      </c>
      <c r="E65" s="3">
        <v>3259.6481896000005</v>
      </c>
      <c r="F65" s="4">
        <v>17.63</v>
      </c>
      <c r="G65" s="4">
        <v>4.3982548279999998</v>
      </c>
    </row>
    <row r="66" spans="1:7">
      <c r="A66" s="8" t="s">
        <v>27</v>
      </c>
      <c r="B66" s="4">
        <v>0.49895120000000004</v>
      </c>
      <c r="C66" s="4">
        <v>0.12473780000000001</v>
      </c>
      <c r="D66" s="3">
        <v>10080</v>
      </c>
      <c r="E66" s="3">
        <v>1257.3570240000001</v>
      </c>
      <c r="F66" s="4">
        <v>7.65</v>
      </c>
      <c r="G66" s="4">
        <v>0.95424417000000017</v>
      </c>
    </row>
    <row r="67" spans="1:7">
      <c r="A67" s="8" t="s">
        <v>19</v>
      </c>
      <c r="B67" s="4">
        <v>0.2891649</v>
      </c>
      <c r="C67" s="4">
        <v>7.2291225000000001E-2</v>
      </c>
      <c r="D67" s="3">
        <v>8988</v>
      </c>
      <c r="E67" s="3">
        <v>649.75353029999997</v>
      </c>
      <c r="F67" s="4">
        <v>5.64</v>
      </c>
      <c r="G67" s="4">
        <v>0.40772250899999996</v>
      </c>
    </row>
    <row r="68" spans="1:7">
      <c r="A68" s="8" t="s">
        <v>34</v>
      </c>
      <c r="B68" s="4">
        <v>0.81646560000000001</v>
      </c>
      <c r="C68" s="4">
        <v>0.2041164</v>
      </c>
      <c r="D68" s="3">
        <v>3738</v>
      </c>
      <c r="E68" s="3">
        <v>762.98710319999998</v>
      </c>
      <c r="F68" s="4">
        <v>0.72</v>
      </c>
      <c r="G68" s="4">
        <v>0.146963808</v>
      </c>
    </row>
    <row r="69" spans="1:7">
      <c r="A69" s="8"/>
      <c r="B69" s="8"/>
      <c r="C69" s="8"/>
      <c r="D69" s="8"/>
      <c r="E69" s="3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 t="s">
        <v>80</v>
      </c>
      <c r="B71" s="8"/>
      <c r="C71" s="8"/>
      <c r="D71" s="8"/>
      <c r="E71" s="3">
        <v>62928.390207249999</v>
      </c>
      <c r="F71" s="8"/>
      <c r="G71" s="3">
        <v>27.483619105874997</v>
      </c>
    </row>
    <row r="72" spans="1:7">
      <c r="A72" s="8" t="s">
        <v>81</v>
      </c>
      <c r="B72" s="8"/>
      <c r="C72" s="8"/>
      <c r="D72" s="8"/>
      <c r="E72" s="8"/>
      <c r="F72" s="8"/>
      <c r="G72" s="3">
        <f>G71*52</f>
        <v>1429.1481935054999</v>
      </c>
    </row>
    <row r="73" spans="1:7">
      <c r="A73" s="8" t="s">
        <v>85</v>
      </c>
      <c r="B73" s="8"/>
      <c r="C73" s="8"/>
      <c r="D73" s="8"/>
      <c r="E73" s="8"/>
      <c r="F73" s="8"/>
      <c r="G73" s="3">
        <f>G72+'Food waste'!B6</f>
        <v>1905.5309246739998</v>
      </c>
    </row>
    <row r="76" spans="1:7">
      <c r="A76" t="s">
        <v>73</v>
      </c>
    </row>
    <row r="77" spans="1:7">
      <c r="A77" t="s">
        <v>84</v>
      </c>
    </row>
    <row r="78" spans="1:7">
      <c r="A78" t="s">
        <v>83</v>
      </c>
    </row>
    <row r="79" spans="1:7">
      <c r="A79" t="s">
        <v>262</v>
      </c>
    </row>
    <row r="80" spans="1:7">
      <c r="A80" t="s">
        <v>263</v>
      </c>
    </row>
    <row r="81" spans="1:1">
      <c r="A81" t="s">
        <v>74</v>
      </c>
    </row>
    <row r="82" spans="1:1">
      <c r="A82" t="s">
        <v>264</v>
      </c>
    </row>
    <row r="84" spans="1:1">
      <c r="A84" t="s">
        <v>75</v>
      </c>
    </row>
    <row r="85" spans="1:1">
      <c r="A85" t="s">
        <v>76</v>
      </c>
    </row>
    <row r="86" spans="1:1">
      <c r="A86" t="s">
        <v>82</v>
      </c>
    </row>
    <row r="87" spans="1:1">
      <c r="A87" s="10" t="s">
        <v>77</v>
      </c>
    </row>
    <row r="88" spans="1:1">
      <c r="A88" t="s">
        <v>78</v>
      </c>
    </row>
    <row r="89" spans="1:1">
      <c r="A89" t="s">
        <v>265</v>
      </c>
    </row>
    <row r="90" spans="1:1">
      <c r="A90" t="s">
        <v>94</v>
      </c>
    </row>
  </sheetData>
  <sortState ref="A2:G68">
    <sortCondition ref="A2"/>
  </sortState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opLeftCell="A4" workbookViewId="0">
      <selection activeCell="A17" sqref="A17"/>
    </sheetView>
  </sheetViews>
  <sheetFormatPr defaultRowHeight="14.4"/>
  <cols>
    <col min="1" max="1" width="92.88671875" customWidth="1"/>
    <col min="2" max="2" width="13.77734375" customWidth="1"/>
  </cols>
  <sheetData>
    <row r="1" spans="1:2">
      <c r="A1" s="8"/>
      <c r="B1" s="5" t="s">
        <v>86</v>
      </c>
    </row>
    <row r="2" spans="1:2">
      <c r="A2" s="8" t="s">
        <v>87</v>
      </c>
      <c r="B2" s="3">
        <f>'Baseline average'!G71</f>
        <v>27.483619105874997</v>
      </c>
    </row>
    <row r="3" spans="1:2">
      <c r="A3" s="8"/>
      <c r="B3" s="3"/>
    </row>
    <row r="4" spans="1:2">
      <c r="A4" s="8" t="s">
        <v>88</v>
      </c>
      <c r="B4" s="3">
        <f>B2/3</f>
        <v>9.1612063686249989</v>
      </c>
    </row>
    <row r="5" spans="1:2">
      <c r="A5" s="8"/>
      <c r="B5" s="3"/>
    </row>
    <row r="6" spans="1:2">
      <c r="A6" s="8" t="s">
        <v>89</v>
      </c>
      <c r="B6" s="3">
        <f>B4*52</f>
        <v>476.38273116849996</v>
      </c>
    </row>
    <row r="7" spans="1:2">
      <c r="A7" s="8"/>
      <c r="B7" s="3"/>
    </row>
    <row r="8" spans="1:2">
      <c r="A8" s="8" t="s">
        <v>95</v>
      </c>
      <c r="B8" s="3">
        <v>100</v>
      </c>
    </row>
    <row r="9" spans="1:2">
      <c r="A9" s="8"/>
      <c r="B9" s="3"/>
    </row>
    <row r="10" spans="1:2">
      <c r="A10" s="8" t="s">
        <v>219</v>
      </c>
      <c r="B10" s="3">
        <f>B6-B8</f>
        <v>376.38273116849996</v>
      </c>
    </row>
    <row r="12" spans="1:2">
      <c r="A12" t="s">
        <v>261</v>
      </c>
    </row>
    <row r="13" spans="1:2">
      <c r="A13" t="s">
        <v>266</v>
      </c>
    </row>
    <row r="14" spans="1:2">
      <c r="A14" t="s">
        <v>90</v>
      </c>
    </row>
    <row r="15" spans="1:2">
      <c r="A15" t="s">
        <v>92</v>
      </c>
    </row>
    <row r="16" spans="1:2">
      <c r="A16" t="s">
        <v>93</v>
      </c>
    </row>
    <row r="18" spans="1:1">
      <c r="A18" t="s">
        <v>91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  <row r="27" spans="1:1">
      <c r="A27" t="s">
        <v>103</v>
      </c>
    </row>
    <row r="28" spans="1:1">
      <c r="A28" t="s">
        <v>104</v>
      </c>
    </row>
    <row r="29" spans="1:1">
      <c r="A29" t="s">
        <v>105</v>
      </c>
    </row>
    <row r="30" spans="1:1">
      <c r="A30" t="s">
        <v>106</v>
      </c>
    </row>
    <row r="31" spans="1:1">
      <c r="A31" t="s">
        <v>107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pane ySplit="1" topLeftCell="A56" activePane="bottomLeft" state="frozen"/>
      <selection pane="bottomLeft" activeCell="A77" sqref="A77"/>
    </sheetView>
  </sheetViews>
  <sheetFormatPr defaultRowHeight="14.4"/>
  <cols>
    <col min="1" max="1" width="40.88671875" customWidth="1"/>
    <col min="2" max="2" width="24.5546875" customWidth="1"/>
    <col min="3" max="3" width="27.6640625" customWidth="1"/>
    <col min="4" max="4" width="23.21875" customWidth="1"/>
    <col min="5" max="5" width="24.109375" customWidth="1"/>
    <col min="6" max="6" width="28.44140625" customWidth="1"/>
    <col min="7" max="7" width="33.6640625" customWidth="1"/>
  </cols>
  <sheetData>
    <row r="1" spans="1:7">
      <c r="A1" s="2" t="s">
        <v>0</v>
      </c>
      <c r="B1" s="2" t="s">
        <v>108</v>
      </c>
      <c r="C1" s="2" t="s">
        <v>2</v>
      </c>
      <c r="D1" s="2" t="s">
        <v>3</v>
      </c>
      <c r="E1" s="2" t="s">
        <v>4</v>
      </c>
      <c r="F1" s="2" t="s">
        <v>109</v>
      </c>
      <c r="G1" s="2" t="s">
        <v>110</v>
      </c>
    </row>
    <row r="2" spans="1:7">
      <c r="A2" s="13" t="s">
        <v>158</v>
      </c>
      <c r="B2" s="13"/>
      <c r="C2" s="13"/>
      <c r="D2" s="13"/>
      <c r="E2" s="13"/>
      <c r="F2" s="13"/>
      <c r="G2" s="13"/>
    </row>
    <row r="3" spans="1:7">
      <c r="A3" s="13" t="s">
        <v>111</v>
      </c>
      <c r="B3" s="13" t="s">
        <v>112</v>
      </c>
      <c r="C3" s="14">
        <v>0.05</v>
      </c>
      <c r="D3" s="14">
        <v>1460</v>
      </c>
      <c r="E3" s="14">
        <v>73</v>
      </c>
      <c r="F3" s="14">
        <v>0.17</v>
      </c>
      <c r="G3" s="14">
        <v>0.01</v>
      </c>
    </row>
    <row r="4" spans="1:7">
      <c r="A4" s="13"/>
      <c r="B4" s="13" t="s">
        <v>113</v>
      </c>
      <c r="C4" s="14">
        <v>0.25</v>
      </c>
      <c r="D4" s="14">
        <v>1100</v>
      </c>
      <c r="E4" s="14">
        <v>275</v>
      </c>
      <c r="F4" s="14">
        <v>0.25</v>
      </c>
      <c r="G4" s="14">
        <v>0.06</v>
      </c>
    </row>
    <row r="5" spans="1:7">
      <c r="A5" s="13"/>
      <c r="B5" s="13" t="s">
        <v>114</v>
      </c>
      <c r="C5" s="14">
        <v>0.1</v>
      </c>
      <c r="D5" s="14">
        <v>1290</v>
      </c>
      <c r="E5" s="14">
        <v>129</v>
      </c>
      <c r="F5" s="14">
        <v>0.2</v>
      </c>
      <c r="G5" s="14">
        <v>0.02</v>
      </c>
    </row>
    <row r="6" spans="1:7">
      <c r="A6" s="13"/>
      <c r="B6" s="13" t="s">
        <v>58</v>
      </c>
      <c r="C6" s="14">
        <v>0.01</v>
      </c>
      <c r="D6" s="14">
        <v>5220</v>
      </c>
      <c r="E6" s="14">
        <v>52</v>
      </c>
      <c r="F6" s="14">
        <v>0.56999999999999995</v>
      </c>
      <c r="G6" s="14">
        <v>0.01</v>
      </c>
    </row>
    <row r="7" spans="1:7">
      <c r="A7" s="13"/>
      <c r="B7" s="13" t="s">
        <v>63</v>
      </c>
      <c r="C7" s="14">
        <v>0.01</v>
      </c>
      <c r="D7" s="14">
        <v>3360</v>
      </c>
      <c r="E7" s="14">
        <v>34</v>
      </c>
      <c r="F7" s="14">
        <v>0.88</v>
      </c>
      <c r="G7" s="14">
        <v>0.01</v>
      </c>
    </row>
    <row r="8" spans="1:7">
      <c r="A8" s="13"/>
      <c r="B8" s="13" t="s">
        <v>115</v>
      </c>
      <c r="C8" s="14">
        <v>0.03</v>
      </c>
      <c r="D8" s="14">
        <v>13600</v>
      </c>
      <c r="E8" s="14">
        <v>408</v>
      </c>
      <c r="F8" s="14">
        <v>0.25</v>
      </c>
      <c r="G8" s="14">
        <v>0.01</v>
      </c>
    </row>
    <row r="9" spans="1:7">
      <c r="A9" s="13"/>
      <c r="B9" s="13" t="s">
        <v>59</v>
      </c>
      <c r="C9" s="14">
        <v>0.15</v>
      </c>
      <c r="D9" s="14">
        <v>5922</v>
      </c>
      <c r="E9" s="14">
        <v>888</v>
      </c>
      <c r="F9" s="14">
        <v>0.42</v>
      </c>
      <c r="G9" s="14">
        <v>0.06</v>
      </c>
    </row>
    <row r="10" spans="1:7">
      <c r="A10" s="13"/>
      <c r="B10" s="13" t="s">
        <v>116</v>
      </c>
      <c r="C10" s="14">
        <v>0.06</v>
      </c>
      <c r="D10" s="14">
        <v>300</v>
      </c>
      <c r="E10" s="14">
        <v>18</v>
      </c>
      <c r="F10" s="14">
        <v>0.23</v>
      </c>
      <c r="G10" s="14">
        <v>0.01</v>
      </c>
    </row>
    <row r="11" spans="1:7">
      <c r="A11" s="13"/>
      <c r="B11" s="13" t="s">
        <v>117</v>
      </c>
      <c r="C11" s="14">
        <v>0.04</v>
      </c>
      <c r="D11" s="14">
        <v>1240</v>
      </c>
      <c r="E11" s="14">
        <v>50</v>
      </c>
      <c r="F11" s="14">
        <v>1.31</v>
      </c>
      <c r="G11" s="14">
        <v>0.05</v>
      </c>
    </row>
    <row r="12" spans="1:7">
      <c r="A12" s="13"/>
      <c r="B12" s="13"/>
      <c r="C12" s="14"/>
      <c r="D12" s="14"/>
      <c r="E12" s="14"/>
      <c r="F12" s="14"/>
      <c r="G12" s="14"/>
    </row>
    <row r="13" spans="1:7">
      <c r="A13" s="13" t="s">
        <v>118</v>
      </c>
      <c r="B13" s="13" t="s">
        <v>119</v>
      </c>
      <c r="C13" s="14">
        <v>0.03</v>
      </c>
      <c r="D13" s="14">
        <v>6500</v>
      </c>
      <c r="E13" s="14">
        <v>195</v>
      </c>
      <c r="F13" s="14">
        <v>1.2</v>
      </c>
      <c r="G13" s="14">
        <v>0.04</v>
      </c>
    </row>
    <row r="14" spans="1:7">
      <c r="A14" s="13"/>
      <c r="B14" s="13" t="s">
        <v>120</v>
      </c>
      <c r="C14" s="14">
        <v>1.6E-2</v>
      </c>
      <c r="D14" s="14">
        <v>60</v>
      </c>
      <c r="E14" s="14">
        <v>1</v>
      </c>
      <c r="F14" s="14">
        <v>2</v>
      </c>
      <c r="G14" s="14">
        <v>0.03</v>
      </c>
    </row>
    <row r="15" spans="1:7">
      <c r="A15" s="13" t="s">
        <v>121</v>
      </c>
      <c r="B15" s="13"/>
      <c r="C15" s="14"/>
      <c r="D15" s="14"/>
      <c r="E15" s="14">
        <v>2123</v>
      </c>
      <c r="F15" s="14"/>
      <c r="G15" s="14">
        <v>0.30999999999999994</v>
      </c>
    </row>
    <row r="16" spans="1:7">
      <c r="A16" s="13"/>
      <c r="B16" s="13"/>
      <c r="C16" s="14"/>
      <c r="D16" s="14"/>
      <c r="E16" s="14"/>
      <c r="F16" s="14"/>
      <c r="G16" s="14"/>
    </row>
    <row r="17" spans="1:7">
      <c r="A17" s="11" t="s">
        <v>159</v>
      </c>
      <c r="B17" s="11"/>
      <c r="C17" s="12"/>
      <c r="D17" s="12"/>
      <c r="E17" s="12"/>
      <c r="F17" s="12"/>
      <c r="G17" s="12"/>
    </row>
    <row r="18" spans="1:7">
      <c r="A18" s="11" t="s">
        <v>122</v>
      </c>
      <c r="B18" s="11" t="s">
        <v>123</v>
      </c>
      <c r="C18" s="12">
        <v>0.15</v>
      </c>
      <c r="D18" s="12">
        <v>7740</v>
      </c>
      <c r="E18" s="12">
        <v>1161</v>
      </c>
      <c r="F18" s="12">
        <v>3.47</v>
      </c>
      <c r="G18" s="12">
        <v>0.15</v>
      </c>
    </row>
    <row r="19" spans="1:7">
      <c r="A19" s="11"/>
      <c r="B19" s="11" t="s">
        <v>57</v>
      </c>
      <c r="C19" s="12">
        <v>0.1</v>
      </c>
      <c r="D19" s="12">
        <v>1092</v>
      </c>
      <c r="E19" s="12">
        <v>109.2</v>
      </c>
      <c r="F19" s="12">
        <v>0.66</v>
      </c>
      <c r="G19" s="12">
        <v>0.1</v>
      </c>
    </row>
    <row r="20" spans="1:7">
      <c r="A20" s="11"/>
      <c r="B20" s="11" t="s">
        <v>124</v>
      </c>
      <c r="C20" s="12">
        <v>0.04</v>
      </c>
      <c r="D20" s="12">
        <v>966</v>
      </c>
      <c r="E20" s="12">
        <v>38.64</v>
      </c>
      <c r="F20" s="12">
        <v>0.54</v>
      </c>
      <c r="G20" s="12">
        <v>0.04</v>
      </c>
    </row>
    <row r="21" spans="1:7">
      <c r="A21" s="11"/>
      <c r="B21" s="11" t="s">
        <v>125</v>
      </c>
      <c r="C21" s="12">
        <v>5.0000000000000001E-3</v>
      </c>
      <c r="D21" s="12">
        <v>1060</v>
      </c>
      <c r="E21" s="12">
        <v>5.3</v>
      </c>
      <c r="F21" s="12">
        <v>0.63</v>
      </c>
      <c r="G21" s="12">
        <v>5.0000000000000001E-3</v>
      </c>
    </row>
    <row r="22" spans="1:7">
      <c r="A22" s="11"/>
      <c r="B22" s="11" t="s">
        <v>114</v>
      </c>
      <c r="C22" s="12">
        <v>0.06</v>
      </c>
      <c r="D22" s="12">
        <v>1290</v>
      </c>
      <c r="E22" s="12">
        <v>77.399999999999991</v>
      </c>
      <c r="F22" s="12">
        <v>0.2</v>
      </c>
      <c r="G22" s="12">
        <v>0.06</v>
      </c>
    </row>
    <row r="23" spans="1:7">
      <c r="A23" s="11"/>
      <c r="B23" s="11" t="s">
        <v>126</v>
      </c>
      <c r="C23" s="12">
        <v>0.1</v>
      </c>
      <c r="D23" s="12">
        <v>2184</v>
      </c>
      <c r="E23" s="12">
        <v>218.4</v>
      </c>
      <c r="F23" s="12">
        <v>0.28999999999999998</v>
      </c>
      <c r="G23" s="12">
        <v>0.1</v>
      </c>
    </row>
    <row r="24" spans="1:7">
      <c r="A24" s="11"/>
      <c r="B24" s="11" t="s">
        <v>127</v>
      </c>
      <c r="C24" s="12">
        <v>5.0000000000000001E-3</v>
      </c>
      <c r="D24" s="12">
        <v>37000</v>
      </c>
      <c r="E24" s="12">
        <v>185</v>
      </c>
      <c r="F24" s="12">
        <v>1.8</v>
      </c>
      <c r="G24" s="12">
        <v>9.0000000000000011E-3</v>
      </c>
    </row>
    <row r="25" spans="1:7">
      <c r="A25" s="11" t="s">
        <v>128</v>
      </c>
      <c r="B25" s="11"/>
      <c r="C25" s="12"/>
      <c r="D25" s="12"/>
      <c r="E25" s="12"/>
      <c r="F25" s="12"/>
      <c r="G25" s="12"/>
    </row>
    <row r="26" spans="1:7">
      <c r="A26" s="11" t="s">
        <v>129</v>
      </c>
      <c r="B26" s="11" t="s">
        <v>120</v>
      </c>
      <c r="C26" s="12">
        <v>1.6E-2</v>
      </c>
      <c r="D26" s="12">
        <v>60</v>
      </c>
      <c r="E26" s="12">
        <v>1</v>
      </c>
      <c r="F26" s="12">
        <v>2</v>
      </c>
      <c r="G26" s="12">
        <v>1.6E-2</v>
      </c>
    </row>
    <row r="27" spans="1:7">
      <c r="A27" s="11"/>
      <c r="B27" s="11" t="s">
        <v>119</v>
      </c>
      <c r="C27" s="12">
        <v>0.03</v>
      </c>
      <c r="D27" s="12">
        <v>6500</v>
      </c>
      <c r="E27" s="12">
        <v>195</v>
      </c>
      <c r="F27" s="12">
        <v>1.2</v>
      </c>
      <c r="G27" s="12">
        <v>0.03</v>
      </c>
    </row>
    <row r="28" spans="1:7">
      <c r="A28" s="11" t="s">
        <v>121</v>
      </c>
      <c r="B28" s="11"/>
      <c r="C28" s="12"/>
      <c r="D28" s="12"/>
      <c r="E28" s="12">
        <v>1795.9400000000003</v>
      </c>
      <c r="F28" s="12"/>
      <c r="G28" s="12">
        <v>0.51</v>
      </c>
    </row>
    <row r="29" spans="1:7">
      <c r="A29" s="11"/>
      <c r="B29" s="11"/>
      <c r="C29" s="12"/>
      <c r="D29" s="12"/>
      <c r="E29" s="12"/>
      <c r="F29" s="12"/>
      <c r="G29" s="12"/>
    </row>
    <row r="30" spans="1:7">
      <c r="A30" s="13" t="s">
        <v>160</v>
      </c>
      <c r="B30" s="13"/>
      <c r="C30" s="14"/>
      <c r="D30" s="14"/>
      <c r="E30" s="14"/>
      <c r="F30" s="14"/>
      <c r="G30" s="14"/>
    </row>
    <row r="31" spans="1:7">
      <c r="A31" s="13" t="s">
        <v>130</v>
      </c>
      <c r="B31" s="13" t="s">
        <v>131</v>
      </c>
      <c r="C31" s="14">
        <v>0.06</v>
      </c>
      <c r="D31" s="14">
        <v>6000</v>
      </c>
      <c r="E31" s="14">
        <v>360</v>
      </c>
      <c r="F31" s="14">
        <v>3.46</v>
      </c>
      <c r="G31" s="14">
        <v>0.20759999999999998</v>
      </c>
    </row>
    <row r="32" spans="1:7">
      <c r="A32" s="13"/>
      <c r="B32" s="13" t="s">
        <v>132</v>
      </c>
      <c r="C32" s="14">
        <v>0.115</v>
      </c>
      <c r="D32" s="14">
        <v>1344</v>
      </c>
      <c r="E32" s="14">
        <v>154.56</v>
      </c>
      <c r="F32" s="14">
        <v>0.51</v>
      </c>
      <c r="G32" s="14">
        <v>5.8650000000000001E-2</v>
      </c>
    </row>
    <row r="33" spans="1:7">
      <c r="A33" s="13"/>
      <c r="B33" s="13"/>
      <c r="C33" s="14"/>
      <c r="D33" s="14"/>
      <c r="E33" s="14"/>
      <c r="F33" s="14"/>
      <c r="G33" s="14"/>
    </row>
    <row r="34" spans="1:7">
      <c r="A34" s="13" t="s">
        <v>133</v>
      </c>
      <c r="B34" s="13" t="s">
        <v>58</v>
      </c>
      <c r="C34" s="14">
        <v>5.0000000000000001E-3</v>
      </c>
      <c r="D34" s="14">
        <v>5220</v>
      </c>
      <c r="E34" s="14">
        <v>26.1</v>
      </c>
      <c r="F34" s="14">
        <v>0.56999999999999995</v>
      </c>
      <c r="G34" s="14">
        <v>2.8499999999999997E-3</v>
      </c>
    </row>
    <row r="35" spans="1:7">
      <c r="A35" s="13"/>
      <c r="B35" s="13" t="s">
        <v>134</v>
      </c>
      <c r="C35" s="14">
        <v>5.0000000000000001E-3</v>
      </c>
      <c r="D35" s="14">
        <v>1218</v>
      </c>
      <c r="E35" s="14">
        <v>6.09</v>
      </c>
      <c r="F35" s="14">
        <v>0.37</v>
      </c>
      <c r="G35" s="14">
        <v>1.8500000000000001E-3</v>
      </c>
    </row>
    <row r="36" spans="1:7">
      <c r="A36" s="13"/>
      <c r="B36" s="13" t="s">
        <v>135</v>
      </c>
      <c r="C36" s="14">
        <v>3.0000000000000001E-3</v>
      </c>
      <c r="D36" s="14">
        <v>37000</v>
      </c>
      <c r="E36" s="14">
        <v>111</v>
      </c>
      <c r="F36" s="14">
        <v>1.8</v>
      </c>
      <c r="G36" s="14">
        <v>5.4000000000000003E-3</v>
      </c>
    </row>
    <row r="37" spans="1:7">
      <c r="A37" s="13"/>
      <c r="B37" s="13" t="s">
        <v>51</v>
      </c>
      <c r="C37" s="14">
        <v>0.02</v>
      </c>
      <c r="D37" s="14">
        <v>924</v>
      </c>
      <c r="E37" s="14">
        <v>18.48</v>
      </c>
      <c r="F37" s="14">
        <v>0.27</v>
      </c>
      <c r="G37" s="14">
        <v>5.4000000000000003E-3</v>
      </c>
    </row>
    <row r="38" spans="1:7">
      <c r="A38" s="13"/>
      <c r="B38" s="13" t="s">
        <v>44</v>
      </c>
      <c r="C38" s="14">
        <v>0.2</v>
      </c>
      <c r="D38" s="14">
        <v>756</v>
      </c>
      <c r="E38" s="14">
        <v>151.20000000000002</v>
      </c>
      <c r="F38" s="14">
        <v>0.45</v>
      </c>
      <c r="G38" s="14">
        <v>9.0000000000000011E-2</v>
      </c>
    </row>
    <row r="39" spans="1:7">
      <c r="A39" s="13"/>
      <c r="B39" s="13" t="s">
        <v>136</v>
      </c>
      <c r="C39" s="14">
        <v>0.1</v>
      </c>
      <c r="D39" s="14">
        <v>13986</v>
      </c>
      <c r="E39" s="14">
        <v>1398.6000000000001</v>
      </c>
      <c r="F39" s="14">
        <v>0.51</v>
      </c>
      <c r="G39" s="14">
        <v>5.1000000000000004E-2</v>
      </c>
    </row>
    <row r="40" spans="1:7">
      <c r="A40" s="13"/>
      <c r="B40" s="13" t="s">
        <v>137</v>
      </c>
      <c r="C40" s="14">
        <v>0.02</v>
      </c>
      <c r="D40" s="14">
        <v>14994</v>
      </c>
      <c r="E40" s="14">
        <v>299.88</v>
      </c>
      <c r="F40" s="14">
        <v>2.5499999999999998</v>
      </c>
      <c r="G40" s="14">
        <v>5.0999999999999997E-2</v>
      </c>
    </row>
    <row r="41" spans="1:7">
      <c r="A41" s="13" t="s">
        <v>121</v>
      </c>
      <c r="B41" s="13"/>
      <c r="C41" s="14"/>
      <c r="D41" s="14"/>
      <c r="E41" s="14">
        <v>2525.9100000000003</v>
      </c>
      <c r="F41" s="14"/>
      <c r="G41" s="14">
        <v>0.47375000000000006</v>
      </c>
    </row>
    <row r="42" spans="1:7">
      <c r="A42" s="13"/>
      <c r="B42" s="13"/>
      <c r="C42" s="14"/>
      <c r="D42" s="14"/>
      <c r="E42" s="14"/>
      <c r="F42" s="14"/>
      <c r="G42" s="14"/>
    </row>
    <row r="43" spans="1:7">
      <c r="A43" s="15" t="s">
        <v>161</v>
      </c>
      <c r="B43" s="15"/>
      <c r="C43" s="16"/>
      <c r="D43" s="16"/>
      <c r="E43" s="16"/>
      <c r="F43" s="16"/>
      <c r="G43" s="16"/>
    </row>
    <row r="44" spans="1:7">
      <c r="A44" s="15" t="s">
        <v>130</v>
      </c>
      <c r="B44" s="15" t="s">
        <v>138</v>
      </c>
      <c r="C44" s="16">
        <v>0.1</v>
      </c>
      <c r="D44" s="16">
        <v>3024</v>
      </c>
      <c r="E44" s="16">
        <v>302.40000000000003</v>
      </c>
      <c r="F44" s="16">
        <v>8.5500000000000007</v>
      </c>
      <c r="G44" s="16">
        <v>0.85500000000000009</v>
      </c>
    </row>
    <row r="45" spans="1:7">
      <c r="A45" s="15"/>
      <c r="B45" s="15" t="s">
        <v>139</v>
      </c>
      <c r="C45" s="16">
        <v>0.1</v>
      </c>
      <c r="D45" s="16">
        <v>2436</v>
      </c>
      <c r="E45" s="16">
        <v>243.60000000000002</v>
      </c>
      <c r="F45" s="16">
        <v>0.31</v>
      </c>
      <c r="G45" s="16">
        <v>3.1E-2</v>
      </c>
    </row>
    <row r="46" spans="1:7">
      <c r="A46" s="15"/>
      <c r="B46" s="15" t="s">
        <v>140</v>
      </c>
      <c r="C46" s="16">
        <v>0.05</v>
      </c>
      <c r="D46" s="16">
        <v>3108</v>
      </c>
      <c r="E46" s="16">
        <v>155.4</v>
      </c>
      <c r="F46" s="16">
        <v>0.43</v>
      </c>
      <c r="G46" s="16">
        <v>2.1500000000000002E-2</v>
      </c>
    </row>
    <row r="47" spans="1:7">
      <c r="A47" s="15"/>
      <c r="B47" s="15"/>
      <c r="C47" s="16"/>
      <c r="D47" s="16"/>
      <c r="E47" s="16"/>
      <c r="F47" s="16"/>
      <c r="G47" s="16"/>
    </row>
    <row r="48" spans="1:7">
      <c r="A48" s="15" t="s">
        <v>141</v>
      </c>
      <c r="B48" s="15" t="s">
        <v>142</v>
      </c>
      <c r="C48" s="16">
        <v>0.1</v>
      </c>
      <c r="D48" s="16">
        <v>7740</v>
      </c>
      <c r="E48" s="16">
        <v>774</v>
      </c>
      <c r="F48" s="16">
        <v>3.47</v>
      </c>
      <c r="G48" s="16">
        <v>0.34700000000000003</v>
      </c>
    </row>
    <row r="49" spans="1:7">
      <c r="A49" s="15"/>
      <c r="B49" s="15" t="s">
        <v>143</v>
      </c>
      <c r="C49" s="16">
        <v>0.09</v>
      </c>
      <c r="D49" s="16">
        <v>4536</v>
      </c>
      <c r="E49" s="16">
        <v>408.24</v>
      </c>
      <c r="F49" s="16">
        <v>2.15</v>
      </c>
      <c r="G49" s="16">
        <v>0.19349999999999998</v>
      </c>
    </row>
    <row r="50" spans="1:7">
      <c r="A50" s="15" t="s">
        <v>121</v>
      </c>
      <c r="B50" s="15"/>
      <c r="C50" s="16"/>
      <c r="D50" s="16"/>
      <c r="E50" s="16">
        <v>1883.64</v>
      </c>
      <c r="F50" s="16"/>
      <c r="G50" s="16">
        <v>1.4480000000000002</v>
      </c>
    </row>
    <row r="51" spans="1:7">
      <c r="A51" s="15"/>
      <c r="B51" s="15"/>
      <c r="C51" s="16"/>
      <c r="D51" s="16"/>
      <c r="E51" s="16"/>
      <c r="F51" s="16"/>
      <c r="G51" s="16"/>
    </row>
    <row r="52" spans="1:7">
      <c r="A52" s="17" t="s">
        <v>162</v>
      </c>
      <c r="B52" s="17"/>
      <c r="C52" s="18"/>
      <c r="D52" s="18"/>
      <c r="E52" s="18"/>
      <c r="F52" s="18"/>
      <c r="G52" s="18"/>
    </row>
    <row r="53" spans="1:7">
      <c r="A53" s="17" t="s">
        <v>130</v>
      </c>
      <c r="B53" s="17" t="s">
        <v>144</v>
      </c>
      <c r="C53" s="18">
        <v>0.12</v>
      </c>
      <c r="D53" s="18">
        <v>6000</v>
      </c>
      <c r="E53" s="18">
        <v>720</v>
      </c>
      <c r="F53" s="18">
        <v>3.46</v>
      </c>
      <c r="G53" s="18">
        <v>0.41519999999999996</v>
      </c>
    </row>
    <row r="54" spans="1:7">
      <c r="A54" s="17"/>
      <c r="B54" s="17" t="s">
        <v>145</v>
      </c>
      <c r="C54" s="18">
        <v>0.125</v>
      </c>
      <c r="D54" s="18">
        <v>840</v>
      </c>
      <c r="E54" s="18">
        <v>105</v>
      </c>
      <c r="F54" s="18">
        <v>0.83</v>
      </c>
      <c r="G54" s="18">
        <v>0.10375</v>
      </c>
    </row>
    <row r="55" spans="1:7">
      <c r="A55" s="17"/>
      <c r="B55" s="17" t="s">
        <v>146</v>
      </c>
      <c r="C55" s="18">
        <v>0.04</v>
      </c>
      <c r="D55" s="18">
        <v>1932</v>
      </c>
      <c r="E55" s="18">
        <v>77.28</v>
      </c>
      <c r="F55" s="18">
        <v>0.45</v>
      </c>
      <c r="G55" s="18">
        <v>1.8000000000000002E-2</v>
      </c>
    </row>
    <row r="56" spans="1:7">
      <c r="A56" s="17"/>
      <c r="B56" s="17"/>
      <c r="C56" s="18"/>
      <c r="D56" s="18"/>
      <c r="E56" s="18"/>
      <c r="F56" s="18"/>
      <c r="G56" s="18"/>
    </row>
    <row r="57" spans="1:7">
      <c r="A57" s="17" t="s">
        <v>147</v>
      </c>
      <c r="B57" s="17" t="s">
        <v>148</v>
      </c>
      <c r="C57" s="18">
        <v>0.12</v>
      </c>
      <c r="D57" s="18">
        <v>9576</v>
      </c>
      <c r="E57" s="18">
        <v>1149.1199999999999</v>
      </c>
      <c r="F57" s="18">
        <v>22.88</v>
      </c>
      <c r="G57" s="18">
        <v>2.7455999999999996</v>
      </c>
    </row>
    <row r="58" spans="1:7">
      <c r="A58" s="17"/>
      <c r="B58" s="17" t="s">
        <v>149</v>
      </c>
      <c r="C58" s="18">
        <v>0.1</v>
      </c>
      <c r="D58" s="18">
        <v>588</v>
      </c>
      <c r="E58" s="18">
        <v>58.800000000000004</v>
      </c>
      <c r="F58" s="18">
        <v>0.37</v>
      </c>
      <c r="G58" s="18">
        <v>3.6999999999999998E-2</v>
      </c>
    </row>
    <row r="59" spans="1:7">
      <c r="A59" s="17"/>
      <c r="B59" s="17" t="s">
        <v>150</v>
      </c>
      <c r="C59" s="18">
        <v>0.1</v>
      </c>
      <c r="D59" s="18">
        <v>1008</v>
      </c>
      <c r="E59" s="18">
        <v>100.80000000000001</v>
      </c>
      <c r="F59" s="18">
        <v>0.23</v>
      </c>
      <c r="G59" s="18">
        <v>2.3000000000000003E-2</v>
      </c>
    </row>
    <row r="60" spans="1:7">
      <c r="A60" s="17"/>
      <c r="B60" s="17" t="s">
        <v>151</v>
      </c>
      <c r="C60" s="18">
        <v>0.05</v>
      </c>
      <c r="D60" s="18">
        <v>1260</v>
      </c>
      <c r="E60" s="18">
        <v>63</v>
      </c>
      <c r="F60" s="18">
        <v>0.51</v>
      </c>
      <c r="G60" s="18">
        <v>2.5500000000000002E-2</v>
      </c>
    </row>
    <row r="61" spans="1:7">
      <c r="A61" s="17"/>
      <c r="B61" s="17" t="s">
        <v>114</v>
      </c>
      <c r="C61" s="18">
        <v>0.1</v>
      </c>
      <c r="D61" s="18">
        <v>1060</v>
      </c>
      <c r="E61" s="18">
        <v>106</v>
      </c>
      <c r="F61" s="18">
        <v>0.2</v>
      </c>
      <c r="G61" s="18">
        <v>2.0000000000000004E-2</v>
      </c>
    </row>
    <row r="62" spans="1:7">
      <c r="A62" s="17"/>
      <c r="B62" s="17" t="s">
        <v>152</v>
      </c>
      <c r="C62" s="18">
        <v>0.01</v>
      </c>
      <c r="D62" s="18">
        <v>1092</v>
      </c>
      <c r="E62" s="18">
        <v>10.92</v>
      </c>
      <c r="F62" s="18">
        <v>0.33</v>
      </c>
      <c r="G62" s="18">
        <v>3.3000000000000004E-3</v>
      </c>
    </row>
    <row r="63" spans="1:7">
      <c r="A63" s="17"/>
      <c r="B63" s="17" t="s">
        <v>153</v>
      </c>
      <c r="C63" s="18">
        <v>5.0000000000000001E-3</v>
      </c>
      <c r="D63" s="18">
        <v>16254</v>
      </c>
      <c r="E63" s="18">
        <v>81.27</v>
      </c>
      <c r="F63" s="18">
        <v>0.9</v>
      </c>
      <c r="G63" s="18">
        <v>4.5000000000000005E-3</v>
      </c>
    </row>
    <row r="64" spans="1:7">
      <c r="A64" s="17"/>
      <c r="B64" s="17" t="s">
        <v>58</v>
      </c>
      <c r="C64" s="18">
        <v>5.0000000000000001E-3</v>
      </c>
      <c r="D64" s="18">
        <v>5220</v>
      </c>
      <c r="E64" s="18">
        <v>26.1</v>
      </c>
      <c r="F64" s="18">
        <v>0.56999999999999995</v>
      </c>
      <c r="G64" s="18">
        <v>2.8499999999999997E-3</v>
      </c>
    </row>
    <row r="65" spans="1:7">
      <c r="A65" s="17"/>
      <c r="B65" s="17" t="s">
        <v>134</v>
      </c>
      <c r="C65" s="18">
        <v>5.0000000000000001E-3</v>
      </c>
      <c r="D65" s="18">
        <v>1218</v>
      </c>
      <c r="E65" s="18">
        <v>6.09</v>
      </c>
      <c r="F65" s="18">
        <v>0.45</v>
      </c>
      <c r="G65" s="18">
        <v>2.2500000000000003E-3</v>
      </c>
    </row>
    <row r="66" spans="1:7">
      <c r="A66" s="17"/>
      <c r="B66" s="17" t="s">
        <v>127</v>
      </c>
      <c r="C66" s="18">
        <v>3.0000000000000001E-3</v>
      </c>
      <c r="D66" s="18">
        <v>37000</v>
      </c>
      <c r="E66" s="18">
        <v>111</v>
      </c>
      <c r="F66" s="18">
        <v>1.8</v>
      </c>
      <c r="G66" s="18">
        <v>5.4000000000000003E-3</v>
      </c>
    </row>
    <row r="67" spans="1:7">
      <c r="A67" s="17" t="s">
        <v>121</v>
      </c>
      <c r="B67" s="17"/>
      <c r="C67" s="18"/>
      <c r="D67" s="18"/>
      <c r="E67" s="18">
        <v>2615.38</v>
      </c>
      <c r="F67" s="18"/>
      <c r="G67" s="18">
        <v>3.4063499999999998</v>
      </c>
    </row>
    <row r="68" spans="1:7">
      <c r="A68" s="8"/>
      <c r="B68" s="8"/>
      <c r="C68" s="6"/>
      <c r="D68" s="6"/>
      <c r="E68" s="6"/>
      <c r="F68" s="6"/>
      <c r="G68" s="6"/>
    </row>
    <row r="69" spans="1:7">
      <c r="A69" s="8" t="s">
        <v>220</v>
      </c>
      <c r="B69" s="8"/>
      <c r="C69" s="6"/>
      <c r="D69" s="6"/>
      <c r="E69" s="6"/>
      <c r="F69" s="6"/>
      <c r="G69" s="6">
        <f>'Baseline average'!G71</f>
        <v>27.483619105874997</v>
      </c>
    </row>
    <row r="70" spans="1:7">
      <c r="A70" s="8" t="s">
        <v>221</v>
      </c>
      <c r="B70" s="8"/>
      <c r="C70" s="6"/>
      <c r="D70" s="6"/>
      <c r="E70" s="6"/>
      <c r="F70" s="6"/>
      <c r="G70" s="6">
        <f>'Baseline average'!G72</f>
        <v>1429.1481935054999</v>
      </c>
    </row>
    <row r="71" spans="1:7">
      <c r="A71" s="8" t="s">
        <v>222</v>
      </c>
      <c r="B71" s="8"/>
      <c r="C71" s="6"/>
      <c r="D71" s="6"/>
      <c r="E71" s="6"/>
      <c r="F71" s="6"/>
      <c r="G71" s="6">
        <f>G69/7*5+G28+G41</f>
        <v>20.614906504196426</v>
      </c>
    </row>
    <row r="72" spans="1:7">
      <c r="A72" s="8" t="s">
        <v>223</v>
      </c>
      <c r="B72" s="8"/>
      <c r="C72" s="6"/>
      <c r="D72" s="6"/>
      <c r="E72" s="6"/>
      <c r="F72" s="6"/>
      <c r="G72" s="6">
        <f>G71*52</f>
        <v>1071.9751382182142</v>
      </c>
    </row>
    <row r="73" spans="1:7">
      <c r="A73" s="8" t="s">
        <v>224</v>
      </c>
      <c r="B73" s="8"/>
      <c r="C73" s="6"/>
      <c r="D73" s="6"/>
      <c r="E73" s="6"/>
      <c r="F73" s="6"/>
      <c r="G73" s="6">
        <f>G70-G72</f>
        <v>357.17305528728571</v>
      </c>
    </row>
    <row r="75" spans="1:7">
      <c r="A75" t="s">
        <v>154</v>
      </c>
    </row>
    <row r="76" spans="1:7">
      <c r="A76" t="s">
        <v>155</v>
      </c>
    </row>
    <row r="77" spans="1:7">
      <c r="A77" t="s">
        <v>156</v>
      </c>
    </row>
    <row r="78" spans="1:7">
      <c r="A78" t="s">
        <v>157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ySplit="1" topLeftCell="A62" activePane="bottomLeft" state="frozen"/>
      <selection pane="bottomLeft" activeCell="A86" sqref="A86"/>
    </sheetView>
  </sheetViews>
  <sheetFormatPr defaultRowHeight="14.4"/>
  <cols>
    <col min="1" max="1" width="41.44140625" customWidth="1"/>
    <col min="2" max="2" width="26" customWidth="1"/>
    <col min="3" max="3" width="19.44140625" customWidth="1"/>
    <col min="4" max="4" width="20.77734375" customWidth="1"/>
    <col min="5" max="5" width="32" customWidth="1"/>
    <col min="6" max="6" width="37.88671875" customWidth="1"/>
  </cols>
  <sheetData>
    <row r="1" spans="1:6">
      <c r="A1" s="5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110</v>
      </c>
    </row>
    <row r="2" spans="1:6">
      <c r="A2" s="8" t="s">
        <v>126</v>
      </c>
      <c r="B2" s="4">
        <v>0.42</v>
      </c>
      <c r="C2" s="4">
        <v>2184</v>
      </c>
      <c r="D2" s="3">
        <v>917.28</v>
      </c>
      <c r="E2" s="4">
        <v>0.28999999999999998</v>
      </c>
      <c r="F2" s="4">
        <v>0.12179999999999999</v>
      </c>
    </row>
    <row r="3" spans="1:6">
      <c r="A3" s="8" t="s">
        <v>163</v>
      </c>
      <c r="B3" s="4">
        <v>0.7</v>
      </c>
      <c r="C3" s="4">
        <v>670</v>
      </c>
      <c r="D3" s="3">
        <v>468.99999999999994</v>
      </c>
      <c r="E3" s="4">
        <v>0.42</v>
      </c>
      <c r="F3" s="4">
        <v>0.29399999999999998</v>
      </c>
    </row>
    <row r="4" spans="1:6">
      <c r="A4" s="8" t="s">
        <v>164</v>
      </c>
      <c r="B4" s="4">
        <v>0.3</v>
      </c>
      <c r="C4" s="4">
        <v>6720</v>
      </c>
      <c r="D4" s="3">
        <v>2016</v>
      </c>
      <c r="E4" s="4">
        <v>1.3</v>
      </c>
      <c r="F4" s="4">
        <v>0.39</v>
      </c>
    </row>
    <row r="5" spans="1:6">
      <c r="A5" s="8" t="s">
        <v>165</v>
      </c>
      <c r="B5" s="4">
        <v>0.05</v>
      </c>
      <c r="C5" s="4">
        <v>7930</v>
      </c>
      <c r="D5" s="3">
        <v>396.5</v>
      </c>
      <c r="E5" s="4">
        <v>3.96</v>
      </c>
      <c r="F5" s="4">
        <v>0.19800000000000001</v>
      </c>
    </row>
    <row r="6" spans="1:6">
      <c r="A6" s="8" t="s">
        <v>166</v>
      </c>
      <c r="B6" s="4">
        <v>0.16</v>
      </c>
      <c r="C6" s="4">
        <v>3738</v>
      </c>
      <c r="D6" s="3">
        <v>598.08000000000004</v>
      </c>
      <c r="E6" s="4">
        <v>0.72</v>
      </c>
      <c r="F6" s="4">
        <v>0.1152</v>
      </c>
    </row>
    <row r="7" spans="1:6">
      <c r="A7" s="8" t="s">
        <v>167</v>
      </c>
      <c r="B7" s="4">
        <v>0.7</v>
      </c>
      <c r="C7" s="4">
        <v>10600</v>
      </c>
      <c r="D7" s="3">
        <v>7419.9999999999991</v>
      </c>
      <c r="E7" s="4">
        <v>1.25</v>
      </c>
      <c r="F7" s="4">
        <v>0.875</v>
      </c>
    </row>
    <row r="8" spans="1:6">
      <c r="A8" s="8" t="s">
        <v>168</v>
      </c>
      <c r="B8" s="4">
        <v>0.1</v>
      </c>
      <c r="C8" s="4">
        <v>10600</v>
      </c>
      <c r="D8" s="3">
        <v>1060</v>
      </c>
      <c r="E8" s="4">
        <v>1.25</v>
      </c>
      <c r="F8" s="4">
        <v>0.125</v>
      </c>
    </row>
    <row r="9" spans="1:6">
      <c r="A9" s="8" t="s">
        <v>169</v>
      </c>
      <c r="B9" s="4">
        <v>0.14499999999999999</v>
      </c>
      <c r="C9" s="4">
        <v>10600</v>
      </c>
      <c r="D9" s="3">
        <v>1537</v>
      </c>
      <c r="E9" s="4">
        <v>1.25</v>
      </c>
      <c r="F9" s="4">
        <v>0.18124999999999999</v>
      </c>
    </row>
    <row r="10" spans="1:6">
      <c r="A10" s="8" t="s">
        <v>170</v>
      </c>
      <c r="B10" s="4">
        <v>0.16750000000000001</v>
      </c>
      <c r="C10" s="4">
        <v>546</v>
      </c>
      <c r="D10" s="3">
        <v>91.455000000000013</v>
      </c>
      <c r="E10" s="4">
        <v>0.23</v>
      </c>
      <c r="F10" s="4">
        <v>3.8525000000000004E-2</v>
      </c>
    </row>
    <row r="11" spans="1:6">
      <c r="A11" s="8" t="s">
        <v>52</v>
      </c>
      <c r="B11" s="4">
        <v>0.217</v>
      </c>
      <c r="C11" s="4">
        <v>1428</v>
      </c>
      <c r="D11" s="3">
        <v>309.87599999999998</v>
      </c>
      <c r="E11" s="4">
        <v>0.6</v>
      </c>
      <c r="F11" s="4">
        <v>0.13019999999999998</v>
      </c>
    </row>
    <row r="12" spans="1:6">
      <c r="A12" s="8" t="s">
        <v>150</v>
      </c>
      <c r="B12" s="4">
        <v>0.22500000000000001</v>
      </c>
      <c r="C12" s="4">
        <v>1008</v>
      </c>
      <c r="D12" s="3">
        <v>226.8</v>
      </c>
      <c r="E12" s="4">
        <v>0.5</v>
      </c>
      <c r="F12" s="4">
        <v>0.1125</v>
      </c>
    </row>
    <row r="13" spans="1:6">
      <c r="A13" s="8" t="s">
        <v>114</v>
      </c>
      <c r="B13" s="4">
        <v>0.27500000000000002</v>
      </c>
      <c r="C13" s="4">
        <v>1290</v>
      </c>
      <c r="D13" s="3">
        <v>354.75000000000006</v>
      </c>
      <c r="E13" s="4">
        <v>0.2</v>
      </c>
      <c r="F13" s="4">
        <v>5.5000000000000007E-2</v>
      </c>
    </row>
    <row r="14" spans="1:6">
      <c r="A14" s="8" t="s">
        <v>57</v>
      </c>
      <c r="B14" s="4">
        <v>0.75749999999999995</v>
      </c>
      <c r="C14" s="4">
        <v>1092</v>
      </c>
      <c r="D14" s="3">
        <v>827.18999999999994</v>
      </c>
      <c r="E14" s="4">
        <v>0.66</v>
      </c>
      <c r="F14" s="4">
        <v>0.49995000000000001</v>
      </c>
    </row>
    <row r="15" spans="1:6">
      <c r="A15" s="8" t="s">
        <v>171</v>
      </c>
      <c r="B15" s="4">
        <v>6.4000000000000001E-2</v>
      </c>
      <c r="C15" s="4">
        <v>24600</v>
      </c>
      <c r="D15" s="3">
        <v>1574.4</v>
      </c>
      <c r="E15" s="4">
        <v>1.44</v>
      </c>
      <c r="F15" s="4">
        <v>9.2159999999999992E-2</v>
      </c>
    </row>
    <row r="16" spans="1:6">
      <c r="A16" s="8" t="s">
        <v>172</v>
      </c>
      <c r="B16" s="4">
        <v>0.26500000000000001</v>
      </c>
      <c r="C16" s="4">
        <v>12300</v>
      </c>
      <c r="D16" s="3">
        <v>3259.5</v>
      </c>
      <c r="E16" s="4">
        <v>1.8</v>
      </c>
      <c r="F16" s="4">
        <v>0.47700000000000004</v>
      </c>
    </row>
    <row r="17" spans="1:6">
      <c r="A17" s="8" t="s">
        <v>173</v>
      </c>
      <c r="B17" s="4">
        <v>0.01</v>
      </c>
      <c r="C17" s="4">
        <v>23000</v>
      </c>
      <c r="D17" s="3">
        <v>230</v>
      </c>
      <c r="E17" s="4">
        <v>1.84</v>
      </c>
      <c r="F17" s="4">
        <v>1.84E-2</v>
      </c>
    </row>
    <row r="18" spans="1:6">
      <c r="A18" s="8" t="s">
        <v>174</v>
      </c>
      <c r="B18" s="4">
        <v>0.06</v>
      </c>
      <c r="C18" s="4">
        <v>23000</v>
      </c>
      <c r="D18" s="3">
        <v>1380</v>
      </c>
      <c r="E18" s="4">
        <v>1.84</v>
      </c>
      <c r="F18" s="4">
        <v>0.1104</v>
      </c>
    </row>
    <row r="19" spans="1:6">
      <c r="A19" s="8" t="s">
        <v>59</v>
      </c>
      <c r="B19" s="4">
        <v>0.36</v>
      </c>
      <c r="C19" s="4">
        <v>5922</v>
      </c>
      <c r="D19" s="3">
        <v>2131.92</v>
      </c>
      <c r="E19" s="4">
        <v>0.42</v>
      </c>
      <c r="F19" s="4">
        <v>0.1512</v>
      </c>
    </row>
    <row r="20" spans="1:6">
      <c r="A20" s="8" t="s">
        <v>175</v>
      </c>
      <c r="B20" s="4">
        <v>9.1999999999999998E-2</v>
      </c>
      <c r="C20" s="4">
        <v>21000</v>
      </c>
      <c r="D20" s="3">
        <v>1932</v>
      </c>
      <c r="E20" s="4">
        <v>1.1599999999999999</v>
      </c>
      <c r="F20" s="4">
        <v>0.10672</v>
      </c>
    </row>
    <row r="21" spans="1:6">
      <c r="A21" s="8" t="s">
        <v>116</v>
      </c>
      <c r="B21" s="4">
        <v>0.125</v>
      </c>
      <c r="C21" s="4">
        <v>300</v>
      </c>
      <c r="D21" s="3">
        <v>37.5</v>
      </c>
      <c r="E21" s="4">
        <v>0.23</v>
      </c>
      <c r="F21" s="4">
        <v>2.8750000000000001E-2</v>
      </c>
    </row>
    <row r="22" spans="1:6">
      <c r="A22" s="8" t="s">
        <v>176</v>
      </c>
      <c r="B22" s="4">
        <v>0.21</v>
      </c>
      <c r="C22" s="4">
        <v>6070</v>
      </c>
      <c r="D22" s="3">
        <v>1274.7</v>
      </c>
      <c r="E22" s="4">
        <v>4.6399999999999997</v>
      </c>
      <c r="F22" s="4">
        <v>0.97439999999999993</v>
      </c>
    </row>
    <row r="23" spans="1:6">
      <c r="A23" s="8" t="s">
        <v>177</v>
      </c>
      <c r="B23" s="4">
        <v>0.09</v>
      </c>
      <c r="C23" s="4">
        <v>1008</v>
      </c>
      <c r="D23" s="3">
        <v>90.72</v>
      </c>
      <c r="E23" s="4">
        <v>1.35</v>
      </c>
      <c r="F23" s="4">
        <v>0.1215</v>
      </c>
    </row>
    <row r="24" spans="1:6">
      <c r="A24" s="8" t="s">
        <v>178</v>
      </c>
      <c r="B24" s="4">
        <v>6.0000000000000001E-3</v>
      </c>
      <c r="C24" s="4">
        <v>14700</v>
      </c>
      <c r="D24" s="3">
        <v>88.2</v>
      </c>
      <c r="E24" s="4">
        <v>0.52</v>
      </c>
      <c r="F24" s="4">
        <v>3.1200000000000004E-3</v>
      </c>
    </row>
    <row r="25" spans="1:6">
      <c r="A25" s="8" t="s">
        <v>58</v>
      </c>
      <c r="B25" s="4">
        <v>3.4000000000000002E-2</v>
      </c>
      <c r="C25" s="4">
        <v>5220</v>
      </c>
      <c r="D25" s="3">
        <v>177.48000000000002</v>
      </c>
      <c r="E25" s="4">
        <v>0.56999999999999995</v>
      </c>
      <c r="F25" s="4">
        <v>1.9380000000000001E-2</v>
      </c>
    </row>
    <row r="26" spans="1:6">
      <c r="A26" s="8" t="s">
        <v>63</v>
      </c>
      <c r="B26" s="4">
        <v>1.2E-2</v>
      </c>
      <c r="C26" s="4">
        <v>3360</v>
      </c>
      <c r="D26" s="3">
        <v>40.32</v>
      </c>
      <c r="E26" s="4">
        <v>0.88</v>
      </c>
      <c r="F26" s="4">
        <v>1.056E-2</v>
      </c>
    </row>
    <row r="27" spans="1:6">
      <c r="A27" s="8" t="s">
        <v>179</v>
      </c>
      <c r="B27" s="4">
        <v>0.15</v>
      </c>
      <c r="C27" s="4">
        <v>2692</v>
      </c>
      <c r="D27" s="3">
        <v>403.8</v>
      </c>
      <c r="E27" s="4">
        <v>0.18</v>
      </c>
      <c r="F27" s="4">
        <v>2.7E-2</v>
      </c>
    </row>
    <row r="28" spans="1:6">
      <c r="A28" s="8" t="s">
        <v>180</v>
      </c>
      <c r="B28" s="4">
        <v>0.06</v>
      </c>
      <c r="C28" s="4">
        <v>1083</v>
      </c>
      <c r="D28" s="3">
        <v>64.98</v>
      </c>
      <c r="E28" s="4">
        <v>0.26</v>
      </c>
      <c r="F28" s="4">
        <v>1.5599999999999999E-2</v>
      </c>
    </row>
    <row r="29" spans="1:6">
      <c r="A29" s="8" t="s">
        <v>181</v>
      </c>
      <c r="B29" s="4">
        <v>0.04</v>
      </c>
      <c r="C29" s="4">
        <v>11880</v>
      </c>
      <c r="D29" s="3">
        <v>475.2</v>
      </c>
      <c r="E29" s="4">
        <v>1.03</v>
      </c>
      <c r="F29" s="4">
        <v>4.1200000000000001E-2</v>
      </c>
    </row>
    <row r="30" spans="1:6">
      <c r="A30" s="8" t="s">
        <v>182</v>
      </c>
      <c r="B30" s="4">
        <v>0.04</v>
      </c>
      <c r="C30" s="4">
        <v>13600</v>
      </c>
      <c r="D30" s="3">
        <v>544</v>
      </c>
      <c r="E30" s="4">
        <v>1.03</v>
      </c>
      <c r="F30" s="4">
        <v>4.1200000000000001E-2</v>
      </c>
    </row>
    <row r="31" spans="1:6">
      <c r="A31" s="8" t="s">
        <v>183</v>
      </c>
      <c r="B31" s="4">
        <v>0.09</v>
      </c>
      <c r="C31" s="4">
        <v>4490</v>
      </c>
      <c r="D31" s="3">
        <v>404.09999999999997</v>
      </c>
      <c r="E31" s="4">
        <v>0.51</v>
      </c>
      <c r="F31" s="4">
        <v>4.5899999999999996E-2</v>
      </c>
    </row>
    <row r="32" spans="1:6">
      <c r="A32" s="8" t="s">
        <v>184</v>
      </c>
      <c r="B32" s="4">
        <v>0.3</v>
      </c>
      <c r="C32" s="4">
        <v>2226</v>
      </c>
      <c r="D32" s="3">
        <v>667.8</v>
      </c>
      <c r="E32" s="4">
        <v>0.33</v>
      </c>
      <c r="F32" s="4">
        <v>9.9000000000000005E-2</v>
      </c>
    </row>
    <row r="33" spans="1:6">
      <c r="A33" s="8" t="s">
        <v>120</v>
      </c>
      <c r="B33" s="4">
        <v>1.6E-2</v>
      </c>
      <c r="C33" s="4">
        <v>60</v>
      </c>
      <c r="D33" s="3">
        <v>0.96</v>
      </c>
      <c r="E33" s="4">
        <v>2</v>
      </c>
      <c r="F33" s="4">
        <v>3.2000000000000001E-2</v>
      </c>
    </row>
    <row r="34" spans="1:6">
      <c r="A34" s="8" t="s">
        <v>185</v>
      </c>
      <c r="B34" s="4">
        <v>0.51</v>
      </c>
      <c r="C34" s="4">
        <v>924</v>
      </c>
      <c r="D34" s="3">
        <v>471.24</v>
      </c>
      <c r="E34" s="4">
        <v>0.27</v>
      </c>
      <c r="F34" s="4">
        <v>0.13770000000000002</v>
      </c>
    </row>
    <row r="35" spans="1:6">
      <c r="A35" s="8" t="s">
        <v>186</v>
      </c>
      <c r="B35" s="4">
        <v>0.15</v>
      </c>
      <c r="C35" s="4">
        <v>6500</v>
      </c>
      <c r="D35" s="3">
        <v>975</v>
      </c>
      <c r="E35" s="4">
        <v>1.2</v>
      </c>
      <c r="F35" s="4">
        <v>0.18</v>
      </c>
    </row>
    <row r="36" spans="1:6">
      <c r="A36" s="8" t="s">
        <v>187</v>
      </c>
      <c r="B36" s="4">
        <v>0.83499999999999996</v>
      </c>
      <c r="C36" s="4">
        <v>2240</v>
      </c>
      <c r="D36" s="3">
        <v>1870.3999999999999</v>
      </c>
      <c r="E36" s="4">
        <v>0.42</v>
      </c>
      <c r="F36" s="4">
        <v>0.35069999999999996</v>
      </c>
    </row>
    <row r="37" spans="1:6">
      <c r="A37" s="8" t="s">
        <v>188</v>
      </c>
      <c r="B37" s="4">
        <v>0.2</v>
      </c>
      <c r="C37" s="4">
        <v>16700</v>
      </c>
      <c r="D37" s="3">
        <v>3340</v>
      </c>
      <c r="E37" s="4">
        <v>0.38</v>
      </c>
      <c r="F37" s="4">
        <v>7.6000000000000012E-2</v>
      </c>
    </row>
    <row r="38" spans="1:6">
      <c r="A38" s="8" t="s">
        <v>189</v>
      </c>
      <c r="B38" s="4">
        <v>0.13</v>
      </c>
      <c r="C38" s="4">
        <v>37000</v>
      </c>
      <c r="D38" s="3">
        <v>4810</v>
      </c>
      <c r="E38" s="4">
        <v>1.8</v>
      </c>
      <c r="F38" s="4">
        <v>0.23400000000000001</v>
      </c>
    </row>
    <row r="39" spans="1:6">
      <c r="A39" s="8" t="s">
        <v>190</v>
      </c>
      <c r="B39" s="4">
        <v>0.03</v>
      </c>
      <c r="C39" s="4">
        <v>5220</v>
      </c>
      <c r="D39" s="3">
        <v>156.6</v>
      </c>
      <c r="E39" s="4">
        <v>0.63</v>
      </c>
      <c r="F39" s="4">
        <v>1.89E-2</v>
      </c>
    </row>
    <row r="40" spans="1:6">
      <c r="A40" s="8" t="s">
        <v>112</v>
      </c>
      <c r="B40" s="4">
        <v>0.375</v>
      </c>
      <c r="C40" s="4">
        <v>1460</v>
      </c>
      <c r="D40" s="3">
        <v>547.5</v>
      </c>
      <c r="E40" s="4">
        <v>0.17</v>
      </c>
      <c r="F40" s="4">
        <v>6.3750000000000001E-2</v>
      </c>
    </row>
    <row r="41" spans="1:6">
      <c r="A41" s="8" t="s">
        <v>191</v>
      </c>
      <c r="B41" s="4">
        <v>0.15</v>
      </c>
      <c r="C41" s="4">
        <v>1974</v>
      </c>
      <c r="D41" s="3">
        <v>296.09999999999997</v>
      </c>
      <c r="E41" s="4">
        <v>0.33</v>
      </c>
      <c r="F41" s="4">
        <v>4.9500000000000002E-2</v>
      </c>
    </row>
    <row r="42" spans="1:6">
      <c r="A42" s="8" t="s">
        <v>192</v>
      </c>
      <c r="B42" s="4">
        <v>0.1</v>
      </c>
      <c r="C42" s="4">
        <v>8000</v>
      </c>
      <c r="D42" s="3">
        <v>800</v>
      </c>
      <c r="E42" s="4">
        <v>0.78700000000000003</v>
      </c>
      <c r="F42" s="4">
        <v>7.8700000000000006E-2</v>
      </c>
    </row>
    <row r="43" spans="1:6">
      <c r="A43" s="8" t="s">
        <v>193</v>
      </c>
      <c r="B43" s="4">
        <v>1.2E-2</v>
      </c>
      <c r="C43" s="4">
        <v>1180</v>
      </c>
      <c r="D43" s="3">
        <v>14.16</v>
      </c>
      <c r="E43" s="4">
        <v>4.3600000000000003</v>
      </c>
      <c r="F43" s="4">
        <v>5.2320000000000005E-2</v>
      </c>
    </row>
    <row r="44" spans="1:6">
      <c r="A44" s="8" t="s">
        <v>194</v>
      </c>
      <c r="B44" s="4">
        <v>9.1999999999999998E-2</v>
      </c>
      <c r="C44" s="4">
        <v>3020</v>
      </c>
      <c r="D44" s="3">
        <v>277.83999999999997</v>
      </c>
      <c r="E44" s="4">
        <v>0.38</v>
      </c>
      <c r="F44" s="4">
        <v>3.4959999999999998E-2</v>
      </c>
    </row>
    <row r="45" spans="1:6">
      <c r="A45" s="8" t="s">
        <v>195</v>
      </c>
      <c r="B45" s="4">
        <v>0.08</v>
      </c>
      <c r="C45" s="4">
        <v>24528</v>
      </c>
      <c r="D45" s="3">
        <v>1962.24</v>
      </c>
      <c r="E45" s="4">
        <v>0.83</v>
      </c>
      <c r="F45" s="4">
        <v>6.6400000000000001E-2</v>
      </c>
    </row>
    <row r="46" spans="1:6">
      <c r="A46" s="8" t="s">
        <v>61</v>
      </c>
      <c r="B46" s="4">
        <v>0.03</v>
      </c>
      <c r="C46" s="4">
        <v>24108</v>
      </c>
      <c r="D46" s="3">
        <v>723.24</v>
      </c>
      <c r="E46" s="4">
        <v>3.32</v>
      </c>
      <c r="F46" s="4">
        <v>9.9599999999999994E-2</v>
      </c>
    </row>
    <row r="47" spans="1:6">
      <c r="A47" s="8" t="s">
        <v>196</v>
      </c>
      <c r="B47" s="4">
        <v>0.155</v>
      </c>
      <c r="C47" s="4">
        <v>3150</v>
      </c>
      <c r="D47" s="3">
        <v>488.25</v>
      </c>
      <c r="E47" s="4">
        <v>0.18</v>
      </c>
      <c r="F47" s="4">
        <v>2.7899999999999998E-2</v>
      </c>
    </row>
    <row r="48" spans="1:6">
      <c r="A48" s="8" t="s">
        <v>197</v>
      </c>
      <c r="B48" s="4">
        <v>0.24</v>
      </c>
      <c r="C48" s="4">
        <v>8000</v>
      </c>
      <c r="D48" s="3">
        <v>1920</v>
      </c>
      <c r="E48" s="4">
        <v>0.84</v>
      </c>
      <c r="F48" s="4">
        <v>0.20159999999999997</v>
      </c>
    </row>
    <row r="49" spans="1:6">
      <c r="A49" s="8" t="s">
        <v>198</v>
      </c>
      <c r="B49" s="4">
        <v>0.4</v>
      </c>
      <c r="C49" s="4">
        <v>1960</v>
      </c>
      <c r="D49" s="3">
        <v>784</v>
      </c>
      <c r="E49" s="4">
        <v>0.84</v>
      </c>
      <c r="F49" s="4">
        <v>0.33600000000000002</v>
      </c>
    </row>
    <row r="50" spans="1:6">
      <c r="A50" s="8" t="s">
        <v>199</v>
      </c>
      <c r="B50" s="4">
        <v>3.1E-2</v>
      </c>
      <c r="C50" s="4">
        <v>14600</v>
      </c>
      <c r="D50" s="3">
        <v>452.6</v>
      </c>
      <c r="E50" s="4">
        <v>2.5499999999999998</v>
      </c>
      <c r="F50" s="4">
        <v>7.9049999999999995E-2</v>
      </c>
    </row>
    <row r="51" spans="1:6">
      <c r="A51" s="8" t="s">
        <v>200</v>
      </c>
      <c r="B51" s="4">
        <v>5.1999999999999998E-2</v>
      </c>
      <c r="C51" s="4">
        <v>14500</v>
      </c>
      <c r="D51" s="3">
        <v>754</v>
      </c>
      <c r="E51" s="4">
        <v>5.46</v>
      </c>
      <c r="F51" s="4">
        <v>0.28392000000000001</v>
      </c>
    </row>
    <row r="52" spans="1:6">
      <c r="A52" s="8" t="s">
        <v>201</v>
      </c>
      <c r="B52" s="4">
        <v>0.09</v>
      </c>
      <c r="C52" s="4">
        <v>13780</v>
      </c>
      <c r="D52" s="3">
        <v>1240.2</v>
      </c>
      <c r="E52" s="4">
        <v>1.25</v>
      </c>
      <c r="F52" s="4">
        <v>0.11249999999999999</v>
      </c>
    </row>
    <row r="53" spans="1:6">
      <c r="A53" s="8" t="s">
        <v>124</v>
      </c>
      <c r="B53" s="4">
        <v>5.6000000000000001E-2</v>
      </c>
      <c r="C53" s="4">
        <v>966</v>
      </c>
      <c r="D53" s="3">
        <v>54.096000000000004</v>
      </c>
      <c r="E53" s="4">
        <v>0.54</v>
      </c>
      <c r="F53" s="4">
        <v>3.0240000000000003E-2</v>
      </c>
    </row>
    <row r="54" spans="1:6">
      <c r="A54" s="8" t="s">
        <v>202</v>
      </c>
      <c r="B54" s="4">
        <v>2.4E-2</v>
      </c>
      <c r="C54" s="4">
        <v>23898</v>
      </c>
      <c r="D54" s="3">
        <v>573.55200000000002</v>
      </c>
      <c r="E54" s="4">
        <v>1.41</v>
      </c>
      <c r="F54" s="4">
        <v>3.3840000000000002E-2</v>
      </c>
    </row>
    <row r="55" spans="1:6">
      <c r="A55" s="8" t="s">
        <v>203</v>
      </c>
      <c r="B55" s="4">
        <v>0.252</v>
      </c>
      <c r="C55" s="4">
        <v>3612</v>
      </c>
      <c r="D55" s="3">
        <v>910.22400000000005</v>
      </c>
      <c r="E55" s="4">
        <v>0.18</v>
      </c>
      <c r="F55" s="4">
        <v>4.5359999999999998E-2</v>
      </c>
    </row>
    <row r="56" spans="1:6">
      <c r="A56" s="8" t="s">
        <v>204</v>
      </c>
      <c r="B56" s="4">
        <v>4.4999999999999998E-2</v>
      </c>
      <c r="C56" s="4">
        <v>28500</v>
      </c>
      <c r="D56" s="3">
        <v>1282.5</v>
      </c>
      <c r="E56" s="4">
        <v>1.41</v>
      </c>
      <c r="F56" s="4">
        <v>6.3449999999999993E-2</v>
      </c>
    </row>
    <row r="57" spans="1:6">
      <c r="A57" s="8" t="s">
        <v>205</v>
      </c>
      <c r="B57" s="4">
        <v>0.08</v>
      </c>
      <c r="C57" s="4">
        <v>5310</v>
      </c>
      <c r="D57" s="3">
        <v>424.8</v>
      </c>
      <c r="E57" s="4">
        <v>1.96</v>
      </c>
      <c r="F57" s="4">
        <v>0.15679999999999999</v>
      </c>
    </row>
    <row r="58" spans="1:6">
      <c r="A58" s="8" t="s">
        <v>206</v>
      </c>
      <c r="B58" s="4">
        <v>0.39</v>
      </c>
      <c r="C58" s="4">
        <v>1640</v>
      </c>
      <c r="D58" s="3">
        <v>639.6</v>
      </c>
      <c r="E58" s="4">
        <v>0.45</v>
      </c>
      <c r="F58" s="4">
        <v>0.17550000000000002</v>
      </c>
    </row>
    <row r="59" spans="1:6">
      <c r="A59" s="8" t="s">
        <v>44</v>
      </c>
      <c r="B59" s="4">
        <v>0.06</v>
      </c>
      <c r="C59" s="4">
        <v>756</v>
      </c>
      <c r="D59" s="3">
        <v>45.36</v>
      </c>
      <c r="E59" s="4">
        <v>0.45</v>
      </c>
      <c r="F59" s="4">
        <v>2.7E-2</v>
      </c>
    </row>
    <row r="60" spans="1:6">
      <c r="A60" s="8" t="s">
        <v>207</v>
      </c>
      <c r="B60" s="4">
        <v>0.1125</v>
      </c>
      <c r="C60" s="4">
        <v>700</v>
      </c>
      <c r="D60" s="3">
        <v>78.75</v>
      </c>
      <c r="E60" s="4">
        <v>0.21</v>
      </c>
      <c r="F60" s="4">
        <v>2.3625E-2</v>
      </c>
    </row>
    <row r="61" spans="1:6">
      <c r="A61" s="8" t="s">
        <v>208</v>
      </c>
      <c r="B61" s="4">
        <v>0.22</v>
      </c>
      <c r="C61" s="4">
        <v>8000</v>
      </c>
      <c r="D61" s="3">
        <v>1760</v>
      </c>
      <c r="E61" s="4">
        <v>0.82</v>
      </c>
      <c r="F61" s="4">
        <v>0.18039999999999998</v>
      </c>
    </row>
    <row r="62" spans="1:6">
      <c r="A62" s="8"/>
      <c r="B62" s="4"/>
      <c r="C62" s="4"/>
      <c r="D62" s="3"/>
      <c r="E62" s="4"/>
      <c r="F62" s="4"/>
    </row>
    <row r="63" spans="1:6">
      <c r="A63" s="8" t="s">
        <v>209</v>
      </c>
      <c r="B63" s="4"/>
      <c r="C63" s="4"/>
      <c r="D63" s="3">
        <v>58653.762999999992</v>
      </c>
      <c r="E63" s="4"/>
      <c r="F63" s="4">
        <v>8.7716299999999965</v>
      </c>
    </row>
    <row r="64" spans="1:6">
      <c r="A64" s="8"/>
      <c r="B64" s="4"/>
      <c r="C64" s="4"/>
      <c r="D64" s="4"/>
      <c r="E64" s="4"/>
      <c r="F64" s="4"/>
    </row>
    <row r="65" spans="1:6">
      <c r="A65" s="8" t="s">
        <v>220</v>
      </c>
      <c r="B65" s="4"/>
      <c r="C65" s="4"/>
      <c r="D65" s="4"/>
      <c r="E65" s="4"/>
      <c r="F65" s="3">
        <f>'Baseline average'!G71</f>
        <v>27.483619105874997</v>
      </c>
    </row>
    <row r="66" spans="1:6">
      <c r="A66" s="8" t="s">
        <v>221</v>
      </c>
      <c r="B66" s="4"/>
      <c r="C66" s="4"/>
      <c r="D66" s="4"/>
      <c r="E66" s="4"/>
      <c r="F66" s="3">
        <f>'Baseline average'!G72</f>
        <v>1429.1481935054999</v>
      </c>
    </row>
    <row r="67" spans="1:6">
      <c r="A67" s="8" t="s">
        <v>225</v>
      </c>
      <c r="B67" s="4"/>
      <c r="C67" s="4"/>
      <c r="D67" s="4"/>
      <c r="E67" s="4"/>
      <c r="F67" s="3">
        <f>F63</f>
        <v>8.7716299999999965</v>
      </c>
    </row>
    <row r="68" spans="1:6">
      <c r="A68" s="8" t="s">
        <v>226</v>
      </c>
      <c r="B68" s="4"/>
      <c r="C68" s="4"/>
      <c r="D68" s="4"/>
      <c r="E68" s="4"/>
      <c r="F68" s="3">
        <f>F67*52</f>
        <v>456.12475999999981</v>
      </c>
    </row>
    <row r="69" spans="1:6">
      <c r="A69" s="8" t="s">
        <v>227</v>
      </c>
      <c r="B69" s="4"/>
      <c r="C69" s="4"/>
      <c r="D69" s="4"/>
      <c r="E69" s="4"/>
      <c r="F69" s="3">
        <f>F66-F68</f>
        <v>973.02343350550007</v>
      </c>
    </row>
    <row r="70" spans="1:6">
      <c r="A70" s="8"/>
      <c r="B70" s="8"/>
      <c r="C70" s="8"/>
      <c r="D70" s="8"/>
      <c r="E70" s="8"/>
      <c r="F70" s="8"/>
    </row>
    <row r="72" spans="1:6">
      <c r="A72" t="s">
        <v>210</v>
      </c>
    </row>
    <row r="73" spans="1:6">
      <c r="A73" t="s">
        <v>211</v>
      </c>
    </row>
    <row r="74" spans="1:6">
      <c r="A74" t="s">
        <v>212</v>
      </c>
    </row>
    <row r="75" spans="1:6">
      <c r="A75" t="s">
        <v>213</v>
      </c>
    </row>
    <row r="76" spans="1:6">
      <c r="A76" t="s">
        <v>214</v>
      </c>
    </row>
    <row r="77" spans="1:6">
      <c r="A77" t="s">
        <v>215</v>
      </c>
    </row>
    <row r="78" spans="1:6">
      <c r="A78" t="s">
        <v>216</v>
      </c>
    </row>
    <row r="79" spans="1:6">
      <c r="A79" t="s">
        <v>267</v>
      </c>
    </row>
    <row r="81" spans="1:1">
      <c r="A81" t="s">
        <v>217</v>
      </c>
    </row>
    <row r="82" spans="1:1">
      <c r="A82" t="s">
        <v>268</v>
      </c>
    </row>
    <row r="83" spans="1:1">
      <c r="A83" t="s">
        <v>218</v>
      </c>
    </row>
    <row r="84" spans="1:1">
      <c r="A84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pane ySplit="1" topLeftCell="A59" activePane="bottomLeft" state="frozen"/>
      <selection pane="bottomLeft" activeCell="A82" sqref="A82"/>
    </sheetView>
  </sheetViews>
  <sheetFormatPr defaultRowHeight="14.4"/>
  <cols>
    <col min="1" max="1" width="43.44140625" customWidth="1"/>
    <col min="2" max="2" width="22" customWidth="1"/>
    <col min="3" max="3" width="17.77734375" customWidth="1"/>
    <col min="4" max="4" width="23.5546875" customWidth="1"/>
    <col min="5" max="5" width="42.88671875" customWidth="1"/>
    <col min="6" max="6" width="33.44140625" customWidth="1"/>
  </cols>
  <sheetData>
    <row r="1" spans="1:6">
      <c r="A1" s="5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110</v>
      </c>
    </row>
    <row r="2" spans="1:6">
      <c r="A2" s="8" t="s">
        <v>126</v>
      </c>
      <c r="B2" s="4">
        <v>0.12</v>
      </c>
      <c r="C2" s="4">
        <v>2184</v>
      </c>
      <c r="D2" s="19">
        <v>262.08</v>
      </c>
      <c r="E2" s="4">
        <v>0.28999999999999998</v>
      </c>
      <c r="F2" s="4">
        <v>3.4799999999999998E-2</v>
      </c>
    </row>
    <row r="3" spans="1:6">
      <c r="A3" s="8" t="s">
        <v>164</v>
      </c>
      <c r="B3" s="4">
        <v>0.157</v>
      </c>
      <c r="C3" s="4">
        <v>6720</v>
      </c>
      <c r="D3" s="19">
        <v>1055.04</v>
      </c>
      <c r="E3" s="4">
        <v>1.3</v>
      </c>
      <c r="F3" s="4">
        <v>0.2041</v>
      </c>
    </row>
    <row r="4" spans="1:6">
      <c r="A4" s="8" t="s">
        <v>167</v>
      </c>
      <c r="B4" s="4">
        <v>0.8</v>
      </c>
      <c r="C4" s="4">
        <v>10600</v>
      </c>
      <c r="D4" s="19">
        <v>8480</v>
      </c>
      <c r="E4" s="4">
        <v>1.25</v>
      </c>
      <c r="F4" s="4">
        <v>1</v>
      </c>
    </row>
    <row r="5" spans="1:6">
      <c r="A5" s="8" t="s">
        <v>170</v>
      </c>
      <c r="B5" s="4">
        <v>0.1</v>
      </c>
      <c r="C5" s="4">
        <v>546</v>
      </c>
      <c r="D5" s="19">
        <v>54.6</v>
      </c>
      <c r="E5" s="4">
        <v>0.23</v>
      </c>
      <c r="F5" s="4">
        <v>2.3000000000000003E-2</v>
      </c>
    </row>
    <row r="6" spans="1:6">
      <c r="A6" s="8" t="s">
        <v>52</v>
      </c>
      <c r="B6" s="4">
        <v>0.182</v>
      </c>
      <c r="C6" s="4">
        <v>1428</v>
      </c>
      <c r="D6" s="19">
        <v>259.89600000000002</v>
      </c>
      <c r="E6" s="4">
        <v>0.6</v>
      </c>
      <c r="F6" s="4">
        <v>0.10919999999999999</v>
      </c>
    </row>
    <row r="7" spans="1:6">
      <c r="A7" s="8" t="s">
        <v>228</v>
      </c>
      <c r="B7" s="4">
        <v>6.6000000000000003E-2</v>
      </c>
      <c r="C7" s="4">
        <v>30072</v>
      </c>
      <c r="D7" s="19">
        <v>1984.7520000000002</v>
      </c>
      <c r="E7" s="4">
        <v>9.25</v>
      </c>
      <c r="F7" s="4">
        <v>0.61050000000000004</v>
      </c>
    </row>
    <row r="8" spans="1:6">
      <c r="A8" s="8" t="s">
        <v>150</v>
      </c>
      <c r="B8" s="4">
        <v>0.27600000000000002</v>
      </c>
      <c r="C8" s="4">
        <v>1008</v>
      </c>
      <c r="D8" s="19">
        <v>278.20800000000003</v>
      </c>
      <c r="E8" s="4">
        <v>0.5</v>
      </c>
      <c r="F8" s="4">
        <v>0.13800000000000001</v>
      </c>
    </row>
    <row r="9" spans="1:6">
      <c r="A9" s="8" t="s">
        <v>229</v>
      </c>
      <c r="B9" s="4">
        <v>0.18</v>
      </c>
      <c r="C9" s="4">
        <v>15414</v>
      </c>
      <c r="D9" s="19">
        <v>2774.52</v>
      </c>
      <c r="E9" s="4">
        <v>2.5</v>
      </c>
      <c r="F9" s="4">
        <v>0.44999999999999996</v>
      </c>
    </row>
    <row r="10" spans="1:6">
      <c r="A10" s="8" t="s">
        <v>114</v>
      </c>
      <c r="B10" s="4">
        <v>0.1</v>
      </c>
      <c r="C10" s="4">
        <v>1290</v>
      </c>
      <c r="D10" s="19">
        <v>129</v>
      </c>
      <c r="E10" s="4">
        <v>0.2</v>
      </c>
      <c r="F10" s="4">
        <v>2.0000000000000004E-2</v>
      </c>
    </row>
    <row r="11" spans="1:6">
      <c r="A11" s="8" t="s">
        <v>57</v>
      </c>
      <c r="B11" s="4">
        <v>0.35799999999999998</v>
      </c>
      <c r="C11" s="4">
        <v>1092</v>
      </c>
      <c r="D11" s="19">
        <v>390.93599999999998</v>
      </c>
      <c r="E11" s="4">
        <v>0.66</v>
      </c>
      <c r="F11" s="4">
        <v>0.23627999999999999</v>
      </c>
    </row>
    <row r="12" spans="1:6">
      <c r="A12" s="8" t="s">
        <v>230</v>
      </c>
      <c r="B12" s="4">
        <v>0.32500000000000001</v>
      </c>
      <c r="C12" s="4">
        <v>16800</v>
      </c>
      <c r="D12" s="19">
        <v>5460</v>
      </c>
      <c r="E12" s="4">
        <v>8.5500000000000007</v>
      </c>
      <c r="F12" s="4">
        <v>2.7787500000000005</v>
      </c>
    </row>
    <row r="13" spans="1:6">
      <c r="A13" s="8" t="s">
        <v>231</v>
      </c>
      <c r="B13" s="4">
        <v>0.05</v>
      </c>
      <c r="C13" s="4">
        <v>11088</v>
      </c>
      <c r="D13" s="19">
        <v>554.4</v>
      </c>
      <c r="E13" s="4">
        <v>8.5500000000000007</v>
      </c>
      <c r="F13" s="4">
        <v>0.42750000000000005</v>
      </c>
    </row>
    <row r="14" spans="1:6">
      <c r="A14" s="8" t="s">
        <v>232</v>
      </c>
      <c r="B14" s="4">
        <v>0.4</v>
      </c>
      <c r="C14" s="4">
        <v>5270</v>
      </c>
      <c r="D14" s="19">
        <v>2108</v>
      </c>
      <c r="E14" s="4">
        <v>0.77</v>
      </c>
      <c r="F14" s="4">
        <v>0.30800000000000005</v>
      </c>
    </row>
    <row r="15" spans="1:6">
      <c r="A15" s="8" t="s">
        <v>233</v>
      </c>
      <c r="B15" s="4">
        <v>0.02</v>
      </c>
      <c r="C15" s="4">
        <v>22900</v>
      </c>
      <c r="D15" s="19">
        <v>458</v>
      </c>
      <c r="E15" s="4">
        <v>1.84</v>
      </c>
      <c r="F15" s="4">
        <v>3.6799999999999999E-2</v>
      </c>
    </row>
    <row r="16" spans="1:6">
      <c r="A16" s="8" t="s">
        <v>234</v>
      </c>
      <c r="B16" s="4">
        <v>0.02</v>
      </c>
      <c r="C16" s="4">
        <v>22900</v>
      </c>
      <c r="D16" s="19">
        <v>458</v>
      </c>
      <c r="E16" s="4">
        <v>1.84</v>
      </c>
      <c r="F16" s="4">
        <v>3.6799999999999999E-2</v>
      </c>
    </row>
    <row r="17" spans="1:6">
      <c r="A17" s="8" t="s">
        <v>59</v>
      </c>
      <c r="B17" s="4">
        <v>0.26</v>
      </c>
      <c r="C17" s="4">
        <v>5922</v>
      </c>
      <c r="D17" s="19">
        <v>1539.72</v>
      </c>
      <c r="E17" s="4">
        <v>0.42</v>
      </c>
      <c r="F17" s="4">
        <v>0.10920000000000001</v>
      </c>
    </row>
    <row r="18" spans="1:6">
      <c r="A18" s="8" t="s">
        <v>235</v>
      </c>
      <c r="B18" s="4">
        <v>8.0000000000000002E-3</v>
      </c>
      <c r="C18" s="4">
        <v>2550</v>
      </c>
      <c r="D18" s="19">
        <v>20.400000000000002</v>
      </c>
      <c r="E18" s="4">
        <v>1.68</v>
      </c>
      <c r="F18" s="4">
        <v>1.3440000000000001E-2</v>
      </c>
    </row>
    <row r="19" spans="1:6">
      <c r="A19" s="8" t="s">
        <v>236</v>
      </c>
      <c r="B19" s="4">
        <v>0.125</v>
      </c>
      <c r="C19" s="4">
        <v>3970</v>
      </c>
      <c r="D19" s="19">
        <v>496.25</v>
      </c>
      <c r="E19" s="4">
        <v>0.47</v>
      </c>
      <c r="F19" s="4">
        <v>5.8749999999999997E-2</v>
      </c>
    </row>
    <row r="20" spans="1:6">
      <c r="A20" s="8" t="s">
        <v>237</v>
      </c>
      <c r="B20" s="4">
        <v>0.16400000000000001</v>
      </c>
      <c r="C20" s="4">
        <v>6720</v>
      </c>
      <c r="D20" s="19">
        <v>1102.0800000000002</v>
      </c>
      <c r="E20" s="4">
        <v>0.5</v>
      </c>
      <c r="F20" s="4">
        <v>8.2000000000000003E-2</v>
      </c>
    </row>
    <row r="21" spans="1:6">
      <c r="A21" s="8" t="s">
        <v>238</v>
      </c>
      <c r="B21" s="4">
        <v>0.1</v>
      </c>
      <c r="C21" s="4">
        <v>19000</v>
      </c>
      <c r="D21" s="19">
        <v>1900</v>
      </c>
      <c r="E21" s="4">
        <v>2.5</v>
      </c>
      <c r="F21" s="4">
        <v>0.25</v>
      </c>
    </row>
    <row r="22" spans="1:6">
      <c r="A22" s="8" t="s">
        <v>239</v>
      </c>
      <c r="B22" s="4">
        <v>4.4999999999999998E-2</v>
      </c>
      <c r="C22" s="4">
        <v>14586</v>
      </c>
      <c r="D22" s="19">
        <v>656.37</v>
      </c>
      <c r="E22" s="4">
        <v>5.64</v>
      </c>
      <c r="F22" s="4">
        <v>0.25379999999999997</v>
      </c>
    </row>
    <row r="23" spans="1:6">
      <c r="A23" s="8" t="s">
        <v>116</v>
      </c>
      <c r="B23" s="4">
        <v>0.03</v>
      </c>
      <c r="C23" s="4">
        <v>300</v>
      </c>
      <c r="D23" s="19">
        <v>9</v>
      </c>
      <c r="E23" s="4">
        <v>0.23</v>
      </c>
      <c r="F23" s="4">
        <v>6.8999999999999999E-3</v>
      </c>
    </row>
    <row r="24" spans="1:6">
      <c r="A24" s="8" t="s">
        <v>240</v>
      </c>
      <c r="B24" s="4">
        <v>0.56799999999999995</v>
      </c>
      <c r="C24" s="4">
        <v>6000</v>
      </c>
      <c r="D24" s="19">
        <v>3407.9999999999995</v>
      </c>
      <c r="E24" s="4">
        <v>3.46</v>
      </c>
      <c r="F24" s="4">
        <v>1.9652799999999997</v>
      </c>
    </row>
    <row r="25" spans="1:6">
      <c r="A25" s="8" t="s">
        <v>177</v>
      </c>
      <c r="B25" s="4">
        <v>0.51600000000000001</v>
      </c>
      <c r="C25" s="4">
        <v>1008</v>
      </c>
      <c r="D25" s="19">
        <v>520.12800000000004</v>
      </c>
      <c r="E25" s="4">
        <v>1.35</v>
      </c>
      <c r="F25" s="4">
        <v>0.69660000000000011</v>
      </c>
    </row>
    <row r="26" spans="1:6">
      <c r="A26" s="8" t="s">
        <v>241</v>
      </c>
      <c r="B26" s="4">
        <v>0.15</v>
      </c>
      <c r="C26" s="4">
        <v>4074</v>
      </c>
      <c r="D26" s="19">
        <v>611.1</v>
      </c>
      <c r="E26" s="4">
        <v>3.49</v>
      </c>
      <c r="F26" s="4">
        <v>0.52349999999999997</v>
      </c>
    </row>
    <row r="27" spans="1:6">
      <c r="A27" s="8" t="s">
        <v>58</v>
      </c>
      <c r="B27" s="4">
        <v>3.9300000000000002E-2</v>
      </c>
      <c r="C27" s="4">
        <v>5220</v>
      </c>
      <c r="D27" s="19">
        <v>205.14600000000002</v>
      </c>
      <c r="E27" s="4">
        <v>0.56999999999999995</v>
      </c>
      <c r="F27" s="4">
        <v>2.2400999999999997E-2</v>
      </c>
    </row>
    <row r="28" spans="1:6">
      <c r="A28" s="8" t="s">
        <v>63</v>
      </c>
      <c r="B28" s="4">
        <v>6.0000000000000001E-3</v>
      </c>
      <c r="C28" s="4">
        <v>3360</v>
      </c>
      <c r="D28" s="19">
        <v>20.16</v>
      </c>
      <c r="E28" s="4">
        <v>0.88</v>
      </c>
      <c r="F28" s="4">
        <v>5.28E-3</v>
      </c>
    </row>
    <row r="29" spans="1:6">
      <c r="A29" s="8" t="s">
        <v>242</v>
      </c>
      <c r="B29" s="4">
        <v>0.21</v>
      </c>
      <c r="C29" s="4">
        <v>1302</v>
      </c>
      <c r="D29" s="19">
        <v>273.42</v>
      </c>
      <c r="E29" s="4">
        <v>0.75</v>
      </c>
      <c r="F29" s="4">
        <v>0.1575</v>
      </c>
    </row>
    <row r="30" spans="1:6">
      <c r="A30" s="8" t="s">
        <v>243</v>
      </c>
      <c r="B30" s="4">
        <v>6.5000000000000002E-2</v>
      </c>
      <c r="C30" s="4">
        <v>10600</v>
      </c>
      <c r="D30" s="19">
        <v>689</v>
      </c>
      <c r="E30" s="4">
        <v>5.64</v>
      </c>
      <c r="F30" s="4">
        <v>0.36659999999999998</v>
      </c>
    </row>
    <row r="31" spans="1:6">
      <c r="A31" s="8" t="s">
        <v>180</v>
      </c>
      <c r="B31" s="4">
        <v>0.05</v>
      </c>
      <c r="C31" s="4">
        <v>1083</v>
      </c>
      <c r="D31" s="19">
        <v>54.150000000000006</v>
      </c>
      <c r="E31" s="4">
        <v>0.26</v>
      </c>
      <c r="F31" s="4">
        <v>1.3000000000000001E-2</v>
      </c>
    </row>
    <row r="32" spans="1:6">
      <c r="A32" s="8" t="s">
        <v>244</v>
      </c>
      <c r="B32" s="4">
        <v>0.23</v>
      </c>
      <c r="C32" s="4">
        <v>2520</v>
      </c>
      <c r="D32" s="19">
        <v>579.6</v>
      </c>
      <c r="E32" s="4">
        <v>0.42</v>
      </c>
      <c r="F32" s="4">
        <v>9.6600000000000005E-2</v>
      </c>
    </row>
    <row r="33" spans="1:6">
      <c r="A33" s="8" t="s">
        <v>245</v>
      </c>
      <c r="B33" s="4">
        <v>1.25</v>
      </c>
      <c r="C33" s="4">
        <v>2620</v>
      </c>
      <c r="D33" s="19">
        <v>3275</v>
      </c>
      <c r="E33" s="4">
        <v>1.1399999999999999</v>
      </c>
      <c r="F33" s="4">
        <v>1.4249999999999998</v>
      </c>
    </row>
    <row r="34" spans="1:6">
      <c r="A34" s="8" t="s">
        <v>120</v>
      </c>
      <c r="B34" s="4">
        <v>8.0000000000000002E-3</v>
      </c>
      <c r="C34" s="4">
        <v>60</v>
      </c>
      <c r="D34" s="19">
        <v>0.48</v>
      </c>
      <c r="E34" s="4">
        <v>2</v>
      </c>
      <c r="F34" s="4">
        <v>1.6E-2</v>
      </c>
    </row>
    <row r="35" spans="1:6">
      <c r="A35" s="8" t="s">
        <v>185</v>
      </c>
      <c r="B35" s="4">
        <v>0.36299999999999999</v>
      </c>
      <c r="C35" s="4">
        <v>924</v>
      </c>
      <c r="D35" s="19">
        <v>335.41199999999998</v>
      </c>
      <c r="E35" s="4">
        <v>0.27</v>
      </c>
      <c r="F35" s="4">
        <v>9.801E-2</v>
      </c>
    </row>
    <row r="36" spans="1:6">
      <c r="A36" s="8" t="s">
        <v>246</v>
      </c>
      <c r="B36" s="4">
        <v>3.4000000000000002E-2</v>
      </c>
      <c r="C36" s="4">
        <v>9798</v>
      </c>
      <c r="D36" s="19">
        <v>333.13200000000001</v>
      </c>
      <c r="E36" s="4">
        <v>9.51</v>
      </c>
      <c r="F36" s="4">
        <v>0.32334000000000002</v>
      </c>
    </row>
    <row r="37" spans="1:6">
      <c r="A37" s="8" t="s">
        <v>186</v>
      </c>
      <c r="B37" s="4">
        <v>7.0000000000000007E-2</v>
      </c>
      <c r="C37" s="4">
        <v>6500</v>
      </c>
      <c r="D37" s="19">
        <v>455.00000000000006</v>
      </c>
      <c r="E37" s="4">
        <v>1.2</v>
      </c>
      <c r="F37" s="4">
        <v>8.4000000000000005E-2</v>
      </c>
    </row>
    <row r="38" spans="1:6">
      <c r="A38" s="8" t="s">
        <v>188</v>
      </c>
      <c r="B38" s="4">
        <v>0.12</v>
      </c>
      <c r="C38" s="4">
        <v>16700</v>
      </c>
      <c r="D38" s="19">
        <v>2004</v>
      </c>
      <c r="E38" s="4">
        <v>0.38</v>
      </c>
      <c r="F38" s="4">
        <v>4.5600000000000002E-2</v>
      </c>
    </row>
    <row r="39" spans="1:6">
      <c r="A39" s="8" t="s">
        <v>189</v>
      </c>
      <c r="B39" s="4">
        <v>0.1</v>
      </c>
      <c r="C39" s="4">
        <v>37000</v>
      </c>
      <c r="D39" s="19">
        <v>3700</v>
      </c>
      <c r="E39" s="4">
        <v>1.8</v>
      </c>
      <c r="F39" s="4">
        <v>0.18000000000000002</v>
      </c>
    </row>
    <row r="40" spans="1:6">
      <c r="A40" s="8" t="s">
        <v>112</v>
      </c>
      <c r="B40" s="4">
        <v>0.28699999999999998</v>
      </c>
      <c r="C40" s="4">
        <v>1460</v>
      </c>
      <c r="D40" s="19">
        <v>419.02</v>
      </c>
      <c r="E40" s="4">
        <v>0.17</v>
      </c>
      <c r="F40" s="4">
        <v>4.879E-2</v>
      </c>
    </row>
    <row r="41" spans="1:6">
      <c r="A41" s="8" t="s">
        <v>247</v>
      </c>
      <c r="B41" s="4">
        <v>5.7500000000000002E-2</v>
      </c>
      <c r="C41" s="4">
        <v>6460</v>
      </c>
      <c r="D41" s="19">
        <v>371.45</v>
      </c>
      <c r="E41" s="4">
        <v>1.25</v>
      </c>
      <c r="F41" s="4">
        <v>7.1875000000000008E-2</v>
      </c>
    </row>
    <row r="42" spans="1:6">
      <c r="A42" s="8" t="s">
        <v>195</v>
      </c>
      <c r="B42" s="4">
        <v>0.06</v>
      </c>
      <c r="C42" s="4">
        <v>24528</v>
      </c>
      <c r="D42" s="19">
        <v>1471.6799999999998</v>
      </c>
      <c r="E42" s="4">
        <v>0.83</v>
      </c>
      <c r="F42" s="4">
        <v>4.9799999999999997E-2</v>
      </c>
    </row>
    <row r="43" spans="1:6">
      <c r="A43" s="8" t="s">
        <v>61</v>
      </c>
      <c r="B43" s="4">
        <v>0.05</v>
      </c>
      <c r="C43" s="4">
        <v>24108</v>
      </c>
      <c r="D43" s="19">
        <v>1205.4000000000001</v>
      </c>
      <c r="E43" s="4">
        <v>3.32</v>
      </c>
      <c r="F43" s="4">
        <v>0.16600000000000001</v>
      </c>
    </row>
    <row r="44" spans="1:6">
      <c r="A44" s="8" t="s">
        <v>196</v>
      </c>
      <c r="B44" s="4">
        <v>0.39500000000000002</v>
      </c>
      <c r="C44" s="4">
        <v>3150</v>
      </c>
      <c r="D44" s="19">
        <v>1244.25</v>
      </c>
      <c r="E44" s="4">
        <v>0.18</v>
      </c>
      <c r="F44" s="4">
        <v>7.1099999999999997E-2</v>
      </c>
    </row>
    <row r="45" spans="1:6">
      <c r="A45" s="8" t="s">
        <v>248</v>
      </c>
      <c r="B45" s="4">
        <v>0.112</v>
      </c>
      <c r="C45" s="4">
        <v>4452</v>
      </c>
      <c r="D45" s="19">
        <v>498.62400000000002</v>
      </c>
      <c r="E45" s="4">
        <v>7.8</v>
      </c>
      <c r="F45" s="4">
        <v>0.87360000000000004</v>
      </c>
    </row>
    <row r="46" spans="1:6">
      <c r="A46" s="8" t="s">
        <v>198</v>
      </c>
      <c r="B46" s="4">
        <v>0.12</v>
      </c>
      <c r="C46" s="4">
        <v>1960</v>
      </c>
      <c r="D46" s="19">
        <v>235.2</v>
      </c>
      <c r="E46" s="4">
        <v>0.84</v>
      </c>
      <c r="F46" s="4">
        <v>0.10079999999999999</v>
      </c>
    </row>
    <row r="47" spans="1:6">
      <c r="A47" s="8" t="s">
        <v>199</v>
      </c>
      <c r="B47" s="4">
        <v>0.08</v>
      </c>
      <c r="C47" s="4">
        <v>14600</v>
      </c>
      <c r="D47" s="19">
        <v>1168</v>
      </c>
      <c r="E47" s="4">
        <v>2.5499999999999998</v>
      </c>
      <c r="F47" s="4">
        <v>0.20399999999999999</v>
      </c>
    </row>
    <row r="48" spans="1:6">
      <c r="A48" s="8" t="s">
        <v>249</v>
      </c>
      <c r="B48" s="4">
        <v>0.21</v>
      </c>
      <c r="C48" s="4">
        <v>14600</v>
      </c>
      <c r="D48" s="19">
        <v>3066</v>
      </c>
      <c r="E48" s="4">
        <v>2.5499999999999998</v>
      </c>
      <c r="F48" s="4">
        <v>0.53549999999999998</v>
      </c>
    </row>
    <row r="49" spans="1:6">
      <c r="A49" s="8" t="s">
        <v>250</v>
      </c>
      <c r="B49" s="4">
        <v>0.2</v>
      </c>
      <c r="C49" s="4">
        <v>7686</v>
      </c>
      <c r="D49" s="19">
        <v>1537.2</v>
      </c>
      <c r="E49" s="4">
        <v>3.47</v>
      </c>
      <c r="F49" s="4">
        <v>0.69400000000000006</v>
      </c>
    </row>
    <row r="50" spans="1:6">
      <c r="A50" s="8" t="s">
        <v>124</v>
      </c>
      <c r="B50" s="4">
        <v>5.5E-2</v>
      </c>
      <c r="C50" s="4">
        <v>966</v>
      </c>
      <c r="D50" s="19">
        <v>53.13</v>
      </c>
      <c r="E50" s="4">
        <v>0.54</v>
      </c>
      <c r="F50" s="4">
        <v>2.9700000000000001E-2</v>
      </c>
    </row>
    <row r="51" spans="1:6">
      <c r="A51" s="8" t="s">
        <v>202</v>
      </c>
      <c r="B51" s="4">
        <v>1.2E-2</v>
      </c>
      <c r="C51" s="4">
        <v>23898</v>
      </c>
      <c r="D51" s="19">
        <v>286.77600000000001</v>
      </c>
      <c r="E51" s="4">
        <v>1.41</v>
      </c>
      <c r="F51" s="4">
        <v>1.6920000000000001E-2</v>
      </c>
    </row>
    <row r="52" spans="1:6">
      <c r="A52" s="8" t="s">
        <v>251</v>
      </c>
      <c r="B52" s="4">
        <v>1.4999999999999999E-2</v>
      </c>
      <c r="C52" s="4">
        <v>13440</v>
      </c>
      <c r="D52" s="19">
        <v>201.6</v>
      </c>
      <c r="E52" s="4">
        <v>0.37</v>
      </c>
      <c r="F52" s="4">
        <v>5.5499999999999994E-3</v>
      </c>
    </row>
    <row r="53" spans="1:6">
      <c r="A53" s="8" t="s">
        <v>252</v>
      </c>
      <c r="B53" s="4">
        <v>0.25</v>
      </c>
      <c r="C53" s="4">
        <v>8000</v>
      </c>
      <c r="D53" s="19">
        <v>2000</v>
      </c>
      <c r="E53" s="4">
        <v>1.1850000000000001</v>
      </c>
      <c r="F53" s="4">
        <v>0.29625000000000001</v>
      </c>
    </row>
    <row r="54" spans="1:6">
      <c r="A54" s="8" t="s">
        <v>253</v>
      </c>
      <c r="B54" s="4">
        <v>0.32</v>
      </c>
      <c r="C54" s="4">
        <v>9486</v>
      </c>
      <c r="D54" s="19">
        <v>3035.52</v>
      </c>
      <c r="E54" s="4">
        <v>4.9000000000000004</v>
      </c>
      <c r="F54" s="4">
        <v>1.5680000000000001</v>
      </c>
    </row>
    <row r="55" spans="1:6">
      <c r="A55" s="8" t="s">
        <v>205</v>
      </c>
      <c r="B55" s="4">
        <v>0.18</v>
      </c>
      <c r="C55" s="4">
        <v>5310</v>
      </c>
      <c r="D55" s="19">
        <v>955.8</v>
      </c>
      <c r="E55" s="4">
        <v>1.96</v>
      </c>
      <c r="F55" s="4">
        <v>0.3528</v>
      </c>
    </row>
    <row r="56" spans="1:6">
      <c r="A56" s="8" t="s">
        <v>44</v>
      </c>
      <c r="B56" s="4">
        <v>0.12</v>
      </c>
      <c r="C56" s="4">
        <v>756</v>
      </c>
      <c r="D56" s="19">
        <v>90.72</v>
      </c>
      <c r="E56" s="4">
        <v>0.45</v>
      </c>
      <c r="F56" s="4">
        <v>5.3999999999999999E-2</v>
      </c>
    </row>
    <row r="57" spans="1:6">
      <c r="A57" s="8" t="s">
        <v>254</v>
      </c>
      <c r="B57" s="4">
        <v>0.11</v>
      </c>
      <c r="C57" s="4">
        <v>1344</v>
      </c>
      <c r="D57" s="19">
        <v>147.84</v>
      </c>
      <c r="E57" s="4">
        <v>0.6</v>
      </c>
      <c r="F57" s="4">
        <v>6.6000000000000003E-2</v>
      </c>
    </row>
    <row r="58" spans="1:6">
      <c r="A58" s="8" t="s">
        <v>255</v>
      </c>
      <c r="B58" s="4">
        <v>0.26</v>
      </c>
      <c r="C58" s="4">
        <v>5200</v>
      </c>
      <c r="D58" s="19">
        <v>1352</v>
      </c>
      <c r="E58" s="4">
        <v>1.31</v>
      </c>
      <c r="F58" s="4">
        <v>0.34060000000000001</v>
      </c>
    </row>
    <row r="59" spans="1:6">
      <c r="A59" s="8" t="s">
        <v>207</v>
      </c>
      <c r="B59" s="4">
        <v>0.28799999999999998</v>
      </c>
      <c r="C59" s="4">
        <v>700</v>
      </c>
      <c r="D59" s="19">
        <v>201.6</v>
      </c>
      <c r="E59" s="4">
        <v>0.21</v>
      </c>
      <c r="F59" s="4">
        <v>6.0479999999999992E-2</v>
      </c>
    </row>
    <row r="60" spans="1:6">
      <c r="A60" s="8"/>
      <c r="B60" s="4"/>
      <c r="C60" s="4"/>
      <c r="D60" s="19"/>
      <c r="E60" s="4"/>
      <c r="F60" s="4"/>
    </row>
    <row r="61" spans="1:6">
      <c r="A61" s="8" t="s">
        <v>209</v>
      </c>
      <c r="B61" s="4"/>
      <c r="C61" s="4"/>
      <c r="D61" s="19">
        <v>66436.789999999979</v>
      </c>
      <c r="E61" s="4"/>
      <c r="F61" s="4">
        <v>18.812295999999996</v>
      </c>
    </row>
    <row r="62" spans="1:6">
      <c r="A62" s="8"/>
      <c r="B62" s="4"/>
      <c r="C62" s="4"/>
      <c r="D62" s="19"/>
      <c r="E62" s="4"/>
      <c r="F62" s="4"/>
    </row>
    <row r="63" spans="1:6">
      <c r="A63" s="8" t="s">
        <v>220</v>
      </c>
      <c r="B63" s="4"/>
      <c r="C63" s="4"/>
      <c r="D63" s="4"/>
      <c r="E63" s="4"/>
      <c r="F63" s="3">
        <f>'Baseline average'!G71</f>
        <v>27.483619105874997</v>
      </c>
    </row>
    <row r="64" spans="1:6">
      <c r="A64" s="8" t="s">
        <v>221</v>
      </c>
      <c r="B64" s="4"/>
      <c r="C64" s="4"/>
      <c r="D64" s="4"/>
      <c r="E64" s="4"/>
      <c r="F64" s="3">
        <f>'Baseline average'!G72</f>
        <v>1429.1481935054999</v>
      </c>
    </row>
    <row r="65" spans="1:6">
      <c r="A65" s="8" t="s">
        <v>258</v>
      </c>
      <c r="B65" s="4"/>
      <c r="C65" s="4"/>
      <c r="D65" s="4"/>
      <c r="E65" s="4"/>
      <c r="F65" s="3">
        <f>F61</f>
        <v>18.812295999999996</v>
      </c>
    </row>
    <row r="66" spans="1:6">
      <c r="A66" s="8" t="s">
        <v>259</v>
      </c>
      <c r="B66" s="4"/>
      <c r="C66" s="4"/>
      <c r="D66" s="4"/>
      <c r="E66" s="4"/>
      <c r="F66" s="3">
        <f>F65*52</f>
        <v>978.23939199999984</v>
      </c>
    </row>
    <row r="67" spans="1:6">
      <c r="A67" s="8" t="s">
        <v>260</v>
      </c>
      <c r="B67" s="4"/>
      <c r="C67" s="4"/>
      <c r="D67" s="4"/>
      <c r="E67" s="4"/>
      <c r="F67" s="3">
        <f>F64-F66</f>
        <v>450.90880150550004</v>
      </c>
    </row>
    <row r="68" spans="1:6">
      <c r="A68" s="7"/>
      <c r="B68" s="7"/>
      <c r="C68" s="7"/>
      <c r="D68" s="7"/>
      <c r="E68" s="7"/>
      <c r="F68" s="7"/>
    </row>
    <row r="69" spans="1:6">
      <c r="A69" s="7"/>
      <c r="B69" s="7"/>
      <c r="C69" s="7"/>
      <c r="D69" s="7"/>
      <c r="E69" s="7"/>
      <c r="F69" s="7"/>
    </row>
    <row r="70" spans="1:6">
      <c r="A70" s="9" t="s">
        <v>261</v>
      </c>
      <c r="B70" s="7"/>
      <c r="C70" s="7"/>
      <c r="D70" s="7"/>
      <c r="E70" s="7"/>
      <c r="F70" s="7"/>
    </row>
    <row r="71" spans="1:6">
      <c r="A71" t="s">
        <v>210</v>
      </c>
    </row>
    <row r="72" spans="1:6">
      <c r="A72" t="s">
        <v>211</v>
      </c>
    </row>
    <row r="73" spans="1:6">
      <c r="A73" t="s">
        <v>256</v>
      </c>
    </row>
    <row r="74" spans="1:6">
      <c r="A74" t="s">
        <v>257</v>
      </c>
    </row>
    <row r="75" spans="1:6">
      <c r="A75" t="s">
        <v>214</v>
      </c>
    </row>
    <row r="76" spans="1:6">
      <c r="A76" t="s">
        <v>215</v>
      </c>
    </row>
    <row r="77" spans="1:6">
      <c r="A77" t="s">
        <v>216</v>
      </c>
    </row>
    <row r="79" spans="1:6">
      <c r="A79" t="s">
        <v>217</v>
      </c>
    </row>
    <row r="80" spans="1:6">
      <c r="A80" t="s">
        <v>270</v>
      </c>
    </row>
    <row r="81" spans="1:1">
      <c r="A81" t="s">
        <v>218</v>
      </c>
    </row>
    <row r="82" spans="1:1">
      <c r="A8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Baseline average</vt:lpstr>
      <vt:lpstr>Food waste</vt:lpstr>
      <vt:lpstr>5-2 fast</vt:lpstr>
      <vt:lpstr>Vegan</vt:lpstr>
      <vt:lpstr>Vegetarian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2019-07-30T03:32:43Z</dcterms:created>
  <dcterms:modified xsi:type="dcterms:W3CDTF">2019-08-05T03:36:52Z</dcterms:modified>
</cp:coreProperties>
</file>