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Emission factors" sheetId="6" r:id="rId1"/>
    <sheet name="My bin composition" sheetId="4" r:id="rId2"/>
  </sheets>
  <definedNames>
    <definedName name="_xlnm.Print_Area" localSheetId="0">'Emission factors'!$A$1:$I$22</definedName>
    <definedName name="_xlnm.Print_Area" localSheetId="1">'My bin composition'!$A$1:$E$14</definedName>
  </definedNames>
  <calcPr calcId="124519"/>
</workbook>
</file>

<file path=xl/calcChain.xml><?xml version="1.0" encoding="utf-8"?>
<calcChain xmlns="http://schemas.openxmlformats.org/spreadsheetml/2006/main">
  <c r="I19" i="6"/>
  <c r="I18"/>
  <c r="I15"/>
  <c r="I13"/>
  <c r="I12"/>
  <c r="I8"/>
  <c r="I7"/>
  <c r="I6"/>
  <c r="I5"/>
  <c r="I4"/>
  <c r="I3"/>
  <c r="H15"/>
  <c r="E11" i="4"/>
  <c r="D11"/>
  <c r="E15" i="6"/>
  <c r="E8"/>
  <c r="E7"/>
  <c r="E6"/>
  <c r="E5"/>
  <c r="E4"/>
  <c r="E3"/>
  <c r="G13"/>
  <c r="G12"/>
  <c r="F15"/>
  <c r="G4"/>
  <c r="G5"/>
  <c r="G6"/>
  <c r="G7"/>
  <c r="G8"/>
  <c r="G3"/>
  <c r="G15" s="1"/>
  <c r="G18" s="1"/>
  <c r="G19" s="1"/>
  <c r="C11" i="4"/>
  <c r="B11"/>
  <c r="C15" i="6"/>
  <c r="D13"/>
  <c r="D4"/>
  <c r="D5"/>
  <c r="D6"/>
  <c r="D7"/>
  <c r="D8"/>
  <c r="D3"/>
  <c r="D12"/>
  <c r="D15" l="1"/>
  <c r="D18" s="1"/>
  <c r="D19" s="1"/>
</calcChain>
</file>

<file path=xl/sharedStrings.xml><?xml version="1.0" encoding="utf-8"?>
<sst xmlns="http://schemas.openxmlformats.org/spreadsheetml/2006/main" count="50" uniqueCount="47">
  <si>
    <t>Textiles, clothes, footwear, carpets [L]</t>
  </si>
  <si>
    <t>Nappies [L]</t>
  </si>
  <si>
    <t>Paper (newspapers, magazines, corrogated cardboard, disposable / contaminated paper, other paper) [R]</t>
  </si>
  <si>
    <t>Waste type</t>
  </si>
  <si>
    <t>Food</t>
  </si>
  <si>
    <t>Garden and green waste</t>
  </si>
  <si>
    <t>Textiles</t>
  </si>
  <si>
    <t>Nappies</t>
  </si>
  <si>
    <t>Conversion factor CO2e</t>
  </si>
  <si>
    <t>Ref: Conversion factors from National Greenhouse Accounting Factors 2017, Appendix 4, Table 42: Waste mix methane conversion factors</t>
  </si>
  <si>
    <t>Food waste (edible food, kitchen scraps, expired food, containerised food)[C]</t>
  </si>
  <si>
    <t>Other organics / wood / timber [C]</t>
  </si>
  <si>
    <t>Garden / garden organics [C]</t>
  </si>
  <si>
    <t>Notes:</t>
  </si>
  <si>
    <t>R = Recycling</t>
  </si>
  <si>
    <t>W = Waste</t>
  </si>
  <si>
    <t>Bin collection 3.05.18 but audits conducted Sat - Sat. I reserved waste and recycling during this experiement and didn't put bins out for collection.</t>
  </si>
  <si>
    <t>NA</t>
  </si>
  <si>
    <t>Average ACT household  / week (kg)*</t>
  </si>
  <si>
    <t>Paper and cardboard in waste bins</t>
  </si>
  <si>
    <t>Waste &amp; recycling that generates CO2e*</t>
  </si>
  <si>
    <t>Waste &amp; recycling that does not generate CO2e*</t>
  </si>
  <si>
    <t>Paper and cardboard put in recycling bin</t>
  </si>
  <si>
    <t>*Paper put in recycling bins does not generate CO2e in landfill, so I've given it a conversion facto of 0. I've used the NGA conversion factor for paper put in the waste bin. Food, garden &amp; green waste, wood, textiles, nappies and sanitary products are sent to landfill regardless of which bin they're put in, so I've used the total of waste + recycling and the NGA emission factor for these items.</t>
  </si>
  <si>
    <t>CO2e from average ACT household W / week (kg)</t>
  </si>
  <si>
    <t>Total CO2e per capita per year</t>
  </si>
  <si>
    <t>CO2e per capita (kg)</t>
  </si>
  <si>
    <t>My h'hold recycling for one week 5.05.18 (G)</t>
  </si>
  <si>
    <t>My h'hold waste for one week 5.05.18 (G)</t>
  </si>
  <si>
    <t>Other (inert waste)</t>
  </si>
  <si>
    <t>Other (inert recyclables)</t>
  </si>
  <si>
    <t>Total</t>
  </si>
  <si>
    <t>My bins for one week 5.05.18 (kg)</t>
  </si>
  <si>
    <t>** I've used an average ACT hosehold size of 2.5. My household comprises 2 adults and 1 child so I've also said my household is 2.5.</t>
  </si>
  <si>
    <t>Total CO2e per capita per week**</t>
  </si>
  <si>
    <t>CO2e from average ACT household waste &amp; recycling (%)</t>
  </si>
  <si>
    <t>My h'hold waste for one week 12.05.18 (G)</t>
  </si>
  <si>
    <t>My h'hold recycling for one week 12.05.18 (G)</t>
  </si>
  <si>
    <t>*H'hold recycling paper on 5.05.18 included Yellow Pages</t>
  </si>
  <si>
    <t>** 'Other organics' for 12.05.18 and 19.05.18 was dog poo in plastic bags from dog walks. If anything, this looked lower than our usual amount.</t>
  </si>
  <si>
    <t>*** I attribute 10g of food left in scraped-clean containers. I estimated rather than weighed this.</t>
  </si>
  <si>
    <r>
      <t xml:space="preserve">**** </t>
    </r>
    <r>
      <rPr>
        <i/>
        <sz val="11"/>
        <color theme="1"/>
        <rFont val="Calibri"/>
        <family val="2"/>
        <scheme val="minor"/>
      </rPr>
      <t>On 12.05.18 we discarded 1kg of garden netting with garden waste woven through it. I attributed half to inert waste and half to garden waste in waste bin.</t>
    </r>
  </si>
  <si>
    <t>My bins for one week 12.05.18 (kg)</t>
  </si>
  <si>
    <t>Wood / other organics</t>
  </si>
  <si>
    <t>Inert waste &amp; recycling (concrete / metal / plastic / glass)</t>
  </si>
  <si>
    <t>CO2e from my waste / week 5.05.18 (kg)</t>
  </si>
  <si>
    <t>CO2e from my waste / week 12.05.18 (kg)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</si>
</sst>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0" fillId="0" borderId="1" xfId="0" applyNumberFormat="1" applyBorder="1"/>
    <xf numFmtId="164" fontId="0" fillId="3" borderId="1" xfId="0" applyNumberFormat="1" applyFill="1" applyBorder="1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9" fontId="0" fillId="0" borderId="1" xfId="1" applyFont="1" applyBorder="1"/>
    <xf numFmtId="9" fontId="1" fillId="0" borderId="1" xfId="1" applyFont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Fill="1" applyBorder="1"/>
    <xf numFmtId="0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sqref="A1:I22"/>
    </sheetView>
  </sheetViews>
  <sheetFormatPr defaultRowHeight="15"/>
  <cols>
    <col min="1" max="1" width="44" customWidth="1"/>
    <col min="2" max="2" width="22" customWidth="1"/>
    <col min="3" max="3" width="17.85546875" customWidth="1"/>
    <col min="4" max="4" width="20.5703125" customWidth="1"/>
    <col min="5" max="5" width="20.5703125" style="11" customWidth="1"/>
    <col min="6" max="6" width="17.5703125" customWidth="1"/>
    <col min="7" max="7" width="16.140625" customWidth="1"/>
    <col min="8" max="8" width="16.85546875" customWidth="1"/>
    <col min="9" max="9" width="22.7109375" customWidth="1"/>
  </cols>
  <sheetData>
    <row r="1" spans="1:14" ht="45">
      <c r="A1" s="3" t="s">
        <v>3</v>
      </c>
      <c r="B1" s="6" t="s">
        <v>8</v>
      </c>
      <c r="C1" s="6" t="s">
        <v>18</v>
      </c>
      <c r="D1" s="6" t="s">
        <v>24</v>
      </c>
      <c r="E1" s="6" t="s">
        <v>35</v>
      </c>
      <c r="F1" s="6" t="s">
        <v>32</v>
      </c>
      <c r="G1" s="6" t="s">
        <v>45</v>
      </c>
      <c r="H1" s="6" t="s">
        <v>42</v>
      </c>
      <c r="I1" s="6" t="s">
        <v>46</v>
      </c>
      <c r="J1" s="13"/>
      <c r="K1" s="13"/>
      <c r="L1" s="13"/>
      <c r="M1" s="13"/>
      <c r="N1" s="13"/>
    </row>
    <row r="2" spans="1:14" s="11" customFormat="1">
      <c r="A2" s="15" t="s">
        <v>20</v>
      </c>
      <c r="B2" s="6"/>
      <c r="C2" s="6"/>
      <c r="D2" s="6"/>
      <c r="E2" s="6"/>
      <c r="F2" s="6"/>
      <c r="G2" s="6"/>
      <c r="H2" s="6"/>
      <c r="I2" s="6"/>
      <c r="J2" s="13"/>
      <c r="K2" s="13"/>
      <c r="L2" s="13"/>
      <c r="M2" s="13"/>
      <c r="N2" s="13"/>
    </row>
    <row r="3" spans="1:14" s="2" customFormat="1">
      <c r="A3" s="13" t="s">
        <v>19</v>
      </c>
      <c r="B3" s="13">
        <v>2.9</v>
      </c>
      <c r="C3" s="10">
        <v>1.3</v>
      </c>
      <c r="D3" s="9">
        <f>B3*C3</f>
        <v>3.77</v>
      </c>
      <c r="E3" s="19">
        <f>D3/D15</f>
        <v>0.26361493842251937</v>
      </c>
      <c r="F3" s="9">
        <v>0.1</v>
      </c>
      <c r="G3" s="9">
        <f t="shared" ref="G3:G8" si="0">F3*B3</f>
        <v>0.28999999999999998</v>
      </c>
      <c r="H3" s="24">
        <v>0</v>
      </c>
      <c r="I3" s="13">
        <f t="shared" ref="I3:I8" si="1">H3*B3</f>
        <v>0</v>
      </c>
      <c r="J3" s="13"/>
      <c r="K3" s="13"/>
      <c r="L3" s="13"/>
      <c r="M3" s="13"/>
      <c r="N3" s="13"/>
    </row>
    <row r="4" spans="1:14">
      <c r="A4" s="13" t="s">
        <v>4</v>
      </c>
      <c r="B4" s="13">
        <v>1.9</v>
      </c>
      <c r="C4" s="10">
        <v>3.7</v>
      </c>
      <c r="D4" s="9">
        <f t="shared" ref="D4:D8" si="2">B4*C4</f>
        <v>7.03</v>
      </c>
      <c r="E4" s="19">
        <f>D4/D15</f>
        <v>0.49156843955180668</v>
      </c>
      <c r="F4" s="9">
        <v>0.36</v>
      </c>
      <c r="G4" s="9">
        <f t="shared" si="0"/>
        <v>0.68399999999999994</v>
      </c>
      <c r="H4" s="9">
        <v>0.21</v>
      </c>
      <c r="I4" s="9">
        <f t="shared" si="1"/>
        <v>0.39899999999999997</v>
      </c>
      <c r="J4" s="13"/>
      <c r="K4" s="13"/>
      <c r="L4" s="13"/>
      <c r="M4" s="13"/>
      <c r="N4" s="13"/>
    </row>
    <row r="5" spans="1:14">
      <c r="A5" s="13" t="s">
        <v>5</v>
      </c>
      <c r="B5" s="13">
        <v>1.4</v>
      </c>
      <c r="C5" s="10">
        <v>1</v>
      </c>
      <c r="D5" s="9">
        <f t="shared" si="2"/>
        <v>1.4</v>
      </c>
      <c r="E5" s="19">
        <f>D5/D15</f>
        <v>9.7894141589264475E-2</v>
      </c>
      <c r="F5" s="9">
        <v>0</v>
      </c>
      <c r="G5" s="9">
        <f t="shared" si="0"/>
        <v>0</v>
      </c>
      <c r="H5" s="24">
        <v>0.5</v>
      </c>
      <c r="I5" s="13">
        <f t="shared" si="1"/>
        <v>0.7</v>
      </c>
      <c r="J5" s="13"/>
      <c r="K5" s="13"/>
      <c r="L5" s="13"/>
      <c r="M5" s="13"/>
      <c r="N5" s="13"/>
    </row>
    <row r="6" spans="1:14">
      <c r="A6" s="13" t="s">
        <v>43</v>
      </c>
      <c r="B6" s="13">
        <v>0.6</v>
      </c>
      <c r="C6" s="10">
        <v>0.3</v>
      </c>
      <c r="D6" s="9">
        <f t="shared" si="2"/>
        <v>0.18</v>
      </c>
      <c r="E6" s="19">
        <f>D6/D15</f>
        <v>1.2586389632905433E-2</v>
      </c>
      <c r="F6" s="9">
        <v>0</v>
      </c>
      <c r="G6" s="9">
        <f t="shared" si="0"/>
        <v>0</v>
      </c>
      <c r="H6" s="9">
        <v>0.25</v>
      </c>
      <c r="I6" s="9">
        <f t="shared" si="1"/>
        <v>0.15</v>
      </c>
      <c r="J6" s="13"/>
      <c r="K6" s="13"/>
      <c r="L6" s="13"/>
      <c r="M6" s="13"/>
      <c r="N6" s="13"/>
    </row>
    <row r="7" spans="1:14">
      <c r="A7" s="13" t="s">
        <v>6</v>
      </c>
      <c r="B7" s="13">
        <v>1.8</v>
      </c>
      <c r="C7" s="10">
        <v>0.49104116222760291</v>
      </c>
      <c r="D7" s="9">
        <f t="shared" si="2"/>
        <v>0.88387409200968525</v>
      </c>
      <c r="E7" s="19">
        <f>D7/D15</f>
        <v>6.1804353935913367E-2</v>
      </c>
      <c r="F7" s="9">
        <v>0.35</v>
      </c>
      <c r="G7" s="9">
        <f t="shared" si="0"/>
        <v>0.63</v>
      </c>
      <c r="H7" s="24">
        <v>0</v>
      </c>
      <c r="I7" s="13">
        <f t="shared" si="1"/>
        <v>0</v>
      </c>
      <c r="J7" s="13"/>
      <c r="K7" s="13"/>
      <c r="L7" s="13"/>
      <c r="M7" s="13"/>
      <c r="N7" s="13"/>
    </row>
    <row r="8" spans="1:14">
      <c r="A8" s="13" t="s">
        <v>7</v>
      </c>
      <c r="B8" s="13">
        <v>1.8</v>
      </c>
      <c r="C8" s="10">
        <v>0.57627118644067798</v>
      </c>
      <c r="D8" s="9">
        <f t="shared" si="2"/>
        <v>1.0372881355932204</v>
      </c>
      <c r="E8" s="19">
        <f>D8/D15</f>
        <v>7.2531736867590638E-2</v>
      </c>
      <c r="F8" s="9">
        <v>0</v>
      </c>
      <c r="G8" s="9">
        <f t="shared" si="0"/>
        <v>0</v>
      </c>
      <c r="H8" s="24">
        <v>0</v>
      </c>
      <c r="I8" s="13">
        <f t="shared" si="1"/>
        <v>0</v>
      </c>
      <c r="J8" s="13"/>
      <c r="K8" s="13"/>
      <c r="L8" s="13"/>
      <c r="M8" s="13"/>
      <c r="N8" s="13"/>
    </row>
    <row r="9" spans="1:14" s="2" customFormat="1">
      <c r="A9" s="13"/>
      <c r="B9" s="13"/>
      <c r="C9" s="9"/>
      <c r="D9" s="9"/>
      <c r="E9" s="9"/>
      <c r="F9" s="9"/>
      <c r="G9" s="9"/>
      <c r="H9" s="24"/>
      <c r="I9" s="13"/>
      <c r="J9" s="13"/>
      <c r="K9" s="13"/>
      <c r="L9" s="13"/>
      <c r="M9" s="13"/>
      <c r="N9" s="13"/>
    </row>
    <row r="10" spans="1:14" s="11" customFormat="1">
      <c r="A10" s="13"/>
      <c r="B10" s="13"/>
      <c r="C10" s="9"/>
      <c r="D10" s="9"/>
      <c r="E10" s="9"/>
      <c r="F10" s="9"/>
      <c r="G10" s="9"/>
      <c r="H10" s="24"/>
      <c r="I10" s="13"/>
      <c r="J10" s="13"/>
      <c r="K10" s="13"/>
      <c r="L10" s="13"/>
      <c r="M10" s="13"/>
      <c r="N10" s="13"/>
    </row>
    <row r="11" spans="1:14" s="11" customFormat="1">
      <c r="A11" s="15" t="s">
        <v>21</v>
      </c>
      <c r="B11" s="13"/>
      <c r="C11" s="9"/>
      <c r="D11" s="9"/>
      <c r="E11" s="9"/>
      <c r="F11" s="9"/>
      <c r="G11" s="9"/>
      <c r="H11" s="24"/>
      <c r="I11" s="13"/>
      <c r="J11" s="13"/>
      <c r="K11" s="13"/>
      <c r="L11" s="13"/>
      <c r="M11" s="13"/>
      <c r="N11" s="13"/>
    </row>
    <row r="12" spans="1:14" ht="30">
      <c r="A12" s="14" t="s">
        <v>44</v>
      </c>
      <c r="B12" s="13">
        <v>0</v>
      </c>
      <c r="C12" s="9">
        <v>4.7</v>
      </c>
      <c r="D12" s="9">
        <f t="shared" ref="D12" si="3">B12*C12</f>
        <v>0</v>
      </c>
      <c r="E12" s="9"/>
      <c r="F12" s="9">
        <v>3.82</v>
      </c>
      <c r="G12" s="9">
        <f>F12*B12</f>
        <v>0</v>
      </c>
      <c r="H12" s="9">
        <v>6.05</v>
      </c>
      <c r="I12" s="13">
        <f>H12*B12</f>
        <v>0</v>
      </c>
      <c r="J12" s="13"/>
      <c r="K12" s="13"/>
      <c r="L12" s="13"/>
      <c r="M12" s="13"/>
      <c r="N12" s="13"/>
    </row>
    <row r="13" spans="1:14" s="11" customFormat="1">
      <c r="A13" s="13" t="s">
        <v>22</v>
      </c>
      <c r="B13" s="13">
        <v>0</v>
      </c>
      <c r="C13" s="9">
        <v>2.1</v>
      </c>
      <c r="D13" s="9">
        <f>B13*C13</f>
        <v>0</v>
      </c>
      <c r="E13" s="9"/>
      <c r="F13" s="9">
        <v>2.4</v>
      </c>
      <c r="G13" s="9">
        <f>F13*B13</f>
        <v>0</v>
      </c>
      <c r="H13" s="9">
        <v>1.5</v>
      </c>
      <c r="I13" s="13">
        <f>H13*B13</f>
        <v>0</v>
      </c>
      <c r="J13" s="13"/>
      <c r="K13" s="13"/>
      <c r="L13" s="13"/>
      <c r="M13" s="13"/>
      <c r="N13" s="13"/>
    </row>
    <row r="14" spans="1:14">
      <c r="A14" s="13"/>
      <c r="B14" s="13"/>
      <c r="C14" s="9"/>
      <c r="D14" s="13"/>
      <c r="E14" s="13"/>
      <c r="F14" s="9"/>
      <c r="G14" s="9"/>
      <c r="H14" s="9"/>
      <c r="I14" s="13"/>
      <c r="J14" s="13"/>
      <c r="K14" s="13"/>
      <c r="L14" s="13"/>
      <c r="M14" s="13"/>
      <c r="N14" s="13"/>
    </row>
    <row r="15" spans="1:14">
      <c r="A15" s="3" t="s">
        <v>31</v>
      </c>
      <c r="B15" s="3"/>
      <c r="C15" s="16">
        <f>SUM(C2:C14)</f>
        <v>14.167312348668281</v>
      </c>
      <c r="D15" s="16">
        <f>SUM(D3:D14)</f>
        <v>14.301162227602907</v>
      </c>
      <c r="E15" s="20">
        <f>SUM(E2:E14)</f>
        <v>0.99999999999999989</v>
      </c>
      <c r="F15" s="16">
        <f>SUM(F2:F14)</f>
        <v>7.0299999999999994</v>
      </c>
      <c r="G15" s="16">
        <f>SUM(G2:G14)</f>
        <v>1.6040000000000001</v>
      </c>
      <c r="H15" s="16">
        <f>SUM(H2:H13)</f>
        <v>8.51</v>
      </c>
      <c r="I15" s="16">
        <f>SUM(I2:I13)</f>
        <v>1.2489999999999999</v>
      </c>
      <c r="J15" s="13"/>
      <c r="K15" s="13"/>
      <c r="L15" s="13"/>
      <c r="M15" s="13"/>
      <c r="N15" s="13"/>
    </row>
    <row r="16" spans="1:14" s="11" customFormat="1">
      <c r="A16" s="3"/>
      <c r="B16" s="3"/>
      <c r="C16" s="16"/>
      <c r="D16" s="16"/>
      <c r="E16" s="16"/>
      <c r="F16" s="16"/>
      <c r="G16" s="16"/>
      <c r="H16" s="3"/>
      <c r="I16" s="13"/>
      <c r="J16" s="13"/>
      <c r="K16" s="13"/>
      <c r="L16" s="13"/>
      <c r="M16" s="13"/>
      <c r="N16" s="13"/>
    </row>
    <row r="17" spans="1:14" s="11" customFormat="1">
      <c r="A17" s="3"/>
      <c r="B17" s="3"/>
      <c r="C17" s="16"/>
      <c r="D17" s="16" t="s">
        <v>26</v>
      </c>
      <c r="E17" s="16"/>
      <c r="F17" s="3"/>
      <c r="G17" s="3"/>
      <c r="H17" s="3"/>
      <c r="I17" s="13"/>
      <c r="J17" s="13"/>
      <c r="K17" s="13"/>
      <c r="L17" s="13"/>
      <c r="M17" s="13"/>
      <c r="N17" s="13"/>
    </row>
    <row r="18" spans="1:14" s="11" customFormat="1">
      <c r="A18" s="3" t="s">
        <v>34</v>
      </c>
      <c r="B18" s="3"/>
      <c r="C18" s="16"/>
      <c r="D18" s="16">
        <f>D15/2.5</f>
        <v>5.7204648910411624</v>
      </c>
      <c r="E18" s="16"/>
      <c r="F18" s="3"/>
      <c r="G18" s="16">
        <f>G15/2.5</f>
        <v>0.64160000000000006</v>
      </c>
      <c r="H18" s="3"/>
      <c r="I18" s="16">
        <f>I15/2.5</f>
        <v>0.49959999999999993</v>
      </c>
      <c r="J18" s="13"/>
      <c r="K18" s="13"/>
      <c r="L18" s="13"/>
      <c r="M18" s="13"/>
      <c r="N18" s="13"/>
    </row>
    <row r="19" spans="1:14">
      <c r="A19" s="17" t="s">
        <v>25</v>
      </c>
      <c r="B19" s="5"/>
      <c r="C19" s="5"/>
      <c r="D19" s="18">
        <f>D18*52</f>
        <v>297.46417433414047</v>
      </c>
      <c r="E19" s="18"/>
      <c r="F19" s="5"/>
      <c r="G19" s="18">
        <f>G18*52</f>
        <v>33.363200000000006</v>
      </c>
      <c r="H19" s="5"/>
      <c r="I19" s="18">
        <f>I18*52</f>
        <v>25.979199999999995</v>
      </c>
      <c r="J19" s="13"/>
      <c r="K19" s="13"/>
      <c r="L19" s="13"/>
      <c r="M19" s="13"/>
      <c r="N19" s="13"/>
    </row>
    <row r="20" spans="1:14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>
      <c r="A22" s="7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35">
      <c r="A24" s="14" t="s">
        <v>23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A25" s="12" t="s">
        <v>33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sqref="A1:E14"/>
    </sheetView>
  </sheetViews>
  <sheetFormatPr defaultRowHeight="15"/>
  <cols>
    <col min="1" max="1" width="50.7109375" customWidth="1"/>
    <col min="2" max="2" width="19.42578125" customWidth="1"/>
    <col min="3" max="3" width="21.28515625" customWidth="1"/>
    <col min="4" max="4" width="20.42578125" customWidth="1"/>
    <col min="5" max="5" width="23.140625" customWidth="1"/>
  </cols>
  <sheetData>
    <row r="1" spans="1:11" s="1" customFormat="1" ht="45">
      <c r="A1" s="3" t="s">
        <v>3</v>
      </c>
      <c r="B1" s="6" t="s">
        <v>28</v>
      </c>
      <c r="C1" s="6" t="s">
        <v>27</v>
      </c>
      <c r="D1" s="6" t="s">
        <v>36</v>
      </c>
      <c r="E1" s="6" t="s">
        <v>37</v>
      </c>
      <c r="F1" s="3"/>
      <c r="G1" s="3"/>
      <c r="H1" s="3"/>
      <c r="I1" s="3"/>
      <c r="J1" s="3"/>
      <c r="K1" s="3"/>
    </row>
    <row r="2" spans="1:11" ht="30">
      <c r="A2" s="21" t="s">
        <v>2</v>
      </c>
      <c r="B2" s="4">
        <v>100</v>
      </c>
      <c r="C2" s="22">
        <v>2400</v>
      </c>
      <c r="D2" s="4">
        <v>0</v>
      </c>
      <c r="E2" s="4">
        <v>1500</v>
      </c>
      <c r="F2" s="4"/>
      <c r="G2" s="4"/>
      <c r="H2" s="4"/>
      <c r="I2" s="4"/>
      <c r="J2" s="4"/>
      <c r="K2" s="4"/>
    </row>
    <row r="3" spans="1:11" ht="30">
      <c r="A3" s="21" t="s">
        <v>10</v>
      </c>
      <c r="B3" s="4">
        <v>350</v>
      </c>
      <c r="C3" s="4">
        <v>10</v>
      </c>
      <c r="D3" s="4">
        <v>200</v>
      </c>
      <c r="E3" s="4">
        <v>10</v>
      </c>
      <c r="F3" s="4"/>
      <c r="G3" s="4"/>
      <c r="H3" s="4"/>
      <c r="I3" s="4"/>
      <c r="J3" s="4"/>
      <c r="K3" s="4"/>
    </row>
    <row r="4" spans="1:11">
      <c r="A4" s="5" t="s">
        <v>12</v>
      </c>
      <c r="B4" s="4">
        <v>0</v>
      </c>
      <c r="C4" s="4">
        <v>0</v>
      </c>
      <c r="D4" s="4">
        <v>500</v>
      </c>
      <c r="E4" s="4">
        <v>0</v>
      </c>
      <c r="F4" s="4"/>
      <c r="G4" s="4"/>
      <c r="H4" s="4"/>
      <c r="I4" s="4"/>
      <c r="J4" s="4"/>
      <c r="K4" s="4"/>
    </row>
    <row r="5" spans="1:11">
      <c r="A5" s="5" t="s">
        <v>11</v>
      </c>
      <c r="B5" s="4">
        <v>0</v>
      </c>
      <c r="C5" s="4">
        <v>0</v>
      </c>
      <c r="D5" s="22">
        <v>250</v>
      </c>
      <c r="E5" s="4">
        <v>0</v>
      </c>
      <c r="F5" s="4"/>
      <c r="G5" s="4"/>
      <c r="H5" s="4"/>
      <c r="I5" s="4"/>
      <c r="J5" s="4"/>
      <c r="K5" s="4"/>
    </row>
    <row r="6" spans="1:11">
      <c r="A6" s="5" t="s">
        <v>0</v>
      </c>
      <c r="B6" s="4">
        <v>350</v>
      </c>
      <c r="C6" s="4">
        <v>0</v>
      </c>
      <c r="D6" s="4">
        <v>0</v>
      </c>
      <c r="E6" s="4">
        <v>0</v>
      </c>
      <c r="F6" s="4"/>
      <c r="G6" s="4"/>
      <c r="H6" s="4"/>
      <c r="I6" s="4"/>
      <c r="J6" s="4"/>
      <c r="K6" s="4"/>
    </row>
    <row r="7" spans="1:11">
      <c r="A7" s="5" t="s">
        <v>1</v>
      </c>
      <c r="B7" s="4">
        <v>0</v>
      </c>
      <c r="C7" s="4">
        <v>0</v>
      </c>
      <c r="D7" s="4">
        <v>0</v>
      </c>
      <c r="E7" s="4">
        <v>0</v>
      </c>
      <c r="F7" s="4"/>
      <c r="G7" s="4"/>
      <c r="H7" s="4"/>
      <c r="I7" s="4"/>
      <c r="J7" s="4"/>
      <c r="K7" s="4"/>
    </row>
    <row r="8" spans="1:11">
      <c r="A8" s="13" t="s">
        <v>29</v>
      </c>
      <c r="B8" s="4">
        <v>820</v>
      </c>
      <c r="C8" s="13" t="s">
        <v>17</v>
      </c>
      <c r="D8" s="13">
        <v>1050</v>
      </c>
      <c r="E8" s="4">
        <v>0</v>
      </c>
      <c r="F8" s="4"/>
      <c r="G8" s="4"/>
      <c r="H8" s="4"/>
      <c r="I8" s="4"/>
      <c r="J8" s="4"/>
      <c r="K8" s="4"/>
    </row>
    <row r="9" spans="1:11">
      <c r="A9" s="13" t="s">
        <v>30</v>
      </c>
      <c r="B9" s="13" t="s">
        <v>17</v>
      </c>
      <c r="C9" s="4">
        <v>3000</v>
      </c>
      <c r="D9" s="23">
        <v>0</v>
      </c>
      <c r="E9" s="13">
        <v>5000</v>
      </c>
      <c r="F9" s="4"/>
      <c r="G9" s="4"/>
      <c r="H9" s="4"/>
      <c r="I9" s="4"/>
      <c r="J9" s="4"/>
      <c r="K9" s="4"/>
    </row>
    <row r="10" spans="1:11" s="11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11" customFormat="1">
      <c r="A11" s="3" t="s">
        <v>31</v>
      </c>
      <c r="B11" s="3">
        <f>SUM(B2:B10)</f>
        <v>1620</v>
      </c>
      <c r="C11" s="3">
        <f>SUM(C2:C10)</f>
        <v>5410</v>
      </c>
      <c r="D11" s="1">
        <f>SUM(D2:D10)</f>
        <v>2000</v>
      </c>
      <c r="E11" s="3">
        <f>SUM(E2:E10)</f>
        <v>6510</v>
      </c>
      <c r="F11" s="13"/>
      <c r="G11" s="13"/>
      <c r="H11" s="13"/>
      <c r="I11" s="13"/>
      <c r="J11" s="13"/>
      <c r="K11" s="13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7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7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7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3" ht="45">
      <c r="A17" s="8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3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3">
      <c r="A19" s="7" t="s">
        <v>38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3">
      <c r="A20" s="7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3">
      <c r="A21" s="7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3">
      <c r="A22" s="13" t="s">
        <v>41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</row>
    <row r="30" spans="1:13">
      <c r="L30" s="4"/>
      <c r="M30" s="4"/>
    </row>
  </sheetData>
  <printOptions headings="1" gridLines="1"/>
  <pageMargins left="0.39370078740157483" right="0.39370078740157483" top="0.39370078740157483" bottom="0.74803149606299213" header="0.39370078740157483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Emission factors</vt:lpstr>
      <vt:lpstr>My bin composition</vt:lpstr>
      <vt:lpstr>'Emission factors'!Print_Area</vt:lpstr>
      <vt:lpstr>'My bin composition'!Print_Area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2018-05-17T01:34:44Z</dcterms:modified>
</cp:coreProperties>
</file>