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\OneDrive\Desktop\"/>
    </mc:Choice>
  </mc:AlternateContent>
  <xr:revisionPtr revIDLastSave="0" documentId="13_ncr:1_{7B3C465D-8DF5-42D4-B581-015D639B3C19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Oct " sheetId="1" r:id="rId1"/>
    <sheet name="Nov " sheetId="2" r:id="rId2"/>
    <sheet name="Dec" sheetId="3" r:id="rId3"/>
    <sheet name="Jan" sheetId="4" r:id="rId4"/>
    <sheet name="Feb" sheetId="5" r:id="rId5"/>
    <sheet name="Mar" sheetId="6" r:id="rId6"/>
    <sheet name="Apr" sheetId="7" r:id="rId7"/>
    <sheet name="May" sheetId="8" r:id="rId8"/>
    <sheet name="June" sheetId="9" r:id="rId9"/>
    <sheet name="July" sheetId="10" r:id="rId10"/>
    <sheet name="August" sheetId="11" r:id="rId11"/>
    <sheet name="Sept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3" l="1"/>
  <c r="E36" i="12"/>
  <c r="E36" i="11"/>
  <c r="E36" i="10"/>
  <c r="E36" i="9"/>
  <c r="E36" i="8"/>
  <c r="E36" i="7"/>
  <c r="E36" i="6"/>
  <c r="E37" i="5"/>
  <c r="E35" i="4"/>
  <c r="E36" i="3"/>
  <c r="E33" i="2"/>
  <c r="L21" i="2" s="1"/>
  <c r="L16" i="6" l="1"/>
  <c r="L16" i="5"/>
  <c r="L16" i="4"/>
  <c r="L16" i="3"/>
  <c r="L16" i="2"/>
  <c r="E36" i="1"/>
  <c r="L16" i="1"/>
  <c r="L16" i="12" l="1"/>
  <c r="L16" i="10"/>
  <c r="L16" i="9"/>
  <c r="L16" i="8"/>
  <c r="L16" i="7"/>
  <c r="L22" i="1" l="1"/>
  <c r="E6" i="2" s="1"/>
  <c r="L22" i="2" l="1"/>
  <c r="E6" i="3" s="1"/>
  <c r="L22" i="3" s="1"/>
  <c r="E6" i="4" s="1"/>
  <c r="L22" i="4" s="1"/>
  <c r="E6" i="5" s="1"/>
  <c r="L22" i="5" s="1"/>
  <c r="E6" i="6" s="1"/>
  <c r="L22" i="6" s="1"/>
  <c r="E6" i="7" s="1"/>
  <c r="L22" i="7" s="1"/>
  <c r="E6" i="8" l="1"/>
  <c r="L22" i="8" s="1"/>
  <c r="E6" i="9" s="1"/>
  <c r="L22" i="9" s="1"/>
  <c r="E6" i="10" l="1"/>
  <c r="L22" i="10" s="1"/>
  <c r="E6" i="11" s="1"/>
  <c r="L21" i="11" s="1"/>
  <c r="E6" i="12" s="1"/>
  <c r="L22" i="12" s="1"/>
  <c r="E10" i="1"/>
  <c r="L21" i="1"/>
  <c r="E5" i="2" l="1"/>
  <c r="E5" i="3" l="1"/>
  <c r="E5" i="4" l="1"/>
  <c r="L21" i="4" l="1"/>
  <c r="E5" i="5" l="1"/>
  <c r="L21" i="5" l="1"/>
  <c r="E5" i="6" l="1"/>
  <c r="L21" i="6" l="1"/>
  <c r="E5" i="7" l="1"/>
  <c r="L21" i="7" l="1"/>
  <c r="E5" i="8" l="1"/>
  <c r="L21" i="8" l="1"/>
  <c r="E5" i="9" l="1"/>
  <c r="L21" i="9" l="1"/>
  <c r="E5" i="10" l="1"/>
  <c r="L21" i="10" l="1"/>
  <c r="E5" i="11" l="1"/>
  <c r="L20" i="11" l="1"/>
  <c r="E5" i="12" l="1"/>
  <c r="L21" i="12" l="1"/>
  <c r="L24" i="1"/>
  <c r="E8" i="2" s="1"/>
  <c r="L25" i="1"/>
  <c r="E9" i="2"/>
  <c r="L25" i="2" s="1"/>
  <c r="E9" i="3" s="1"/>
  <c r="L25" i="3" s="1"/>
  <c r="E9" i="4" s="1"/>
  <c r="L25" i="4" s="1"/>
  <c r="E9" i="5" s="1"/>
  <c r="L25" i="5" s="1"/>
  <c r="E9" i="6" s="1"/>
  <c r="L25" i="6" s="1"/>
  <c r="E9" i="7" s="1"/>
  <c r="L25" i="7" s="1"/>
  <c r="E9" i="8" s="1"/>
  <c r="L25" i="8" s="1"/>
  <c r="E10" i="2" l="1"/>
  <c r="L24" i="2"/>
  <c r="E8" i="3" s="1"/>
  <c r="E10" i="3" s="1"/>
  <c r="L26" i="1"/>
  <c r="E9" i="12"/>
  <c r="L25" i="12" s="1"/>
  <c r="E9" i="11"/>
  <c r="L24" i="11" s="1"/>
  <c r="E9" i="9"/>
  <c r="L25" i="9" s="1"/>
  <c r="E9" i="10" s="1"/>
  <c r="L25" i="10" s="1"/>
  <c r="L26" i="2"/>
  <c r="L24" i="3" l="1"/>
  <c r="E8" i="4" s="1"/>
  <c r="L26" i="3" l="1"/>
  <c r="L24" i="4"/>
  <c r="E10" i="4"/>
  <c r="E8" i="5" l="1"/>
  <c r="L26" i="4"/>
  <c r="L24" i="5" l="1"/>
  <c r="E10" i="5"/>
  <c r="L26" i="5" l="1"/>
  <c r="E8" i="6"/>
  <c r="E10" i="6" l="1"/>
  <c r="L24" i="6"/>
  <c r="E8" i="7" l="1"/>
  <c r="L26" i="6"/>
  <c r="L24" i="7" l="1"/>
  <c r="E10" i="7"/>
  <c r="E8" i="8" l="1"/>
  <c r="L26" i="7"/>
  <c r="E10" i="8" l="1"/>
  <c r="L24" i="8"/>
  <c r="E8" i="12" l="1"/>
  <c r="E8" i="11"/>
  <c r="L26" i="8"/>
  <c r="E8" i="9"/>
  <c r="L24" i="9" l="1"/>
  <c r="E10" i="9"/>
  <c r="L23" i="11"/>
  <c r="L25" i="11" s="1"/>
  <c r="E10" i="11"/>
  <c r="E10" i="12"/>
  <c r="L24" i="12"/>
  <c r="L26" i="12" s="1"/>
  <c r="E8" i="10" l="1"/>
  <c r="L26" i="9"/>
  <c r="L24" i="10" l="1"/>
  <c r="L26" i="10" s="1"/>
  <c r="E10" i="10"/>
</calcChain>
</file>

<file path=xl/sharedStrings.xml><?xml version="1.0" encoding="utf-8"?>
<sst xmlns="http://schemas.openxmlformats.org/spreadsheetml/2006/main" count="661" uniqueCount="67">
  <si>
    <t>Medina County ESD #4  Banking Accounts</t>
  </si>
  <si>
    <t>Bank</t>
  </si>
  <si>
    <t>Balance</t>
  </si>
  <si>
    <t>Community Nat. Bank</t>
  </si>
  <si>
    <t>Security State Bank</t>
  </si>
  <si>
    <t>Operating   (30600405)</t>
  </si>
  <si>
    <t>Money Market (9423451)</t>
  </si>
  <si>
    <t>CD (400034)</t>
  </si>
  <si>
    <t>Beginning Balance</t>
  </si>
  <si>
    <t>Ending Balance</t>
  </si>
  <si>
    <t>Amounts</t>
  </si>
  <si>
    <t>Normal Payees</t>
  </si>
  <si>
    <t>Additional Payees</t>
  </si>
  <si>
    <t>Christy Merendon</t>
  </si>
  <si>
    <t>City of Devine</t>
  </si>
  <si>
    <t>Direct Engery</t>
  </si>
  <si>
    <t xml:space="preserve">West Texas Gas </t>
  </si>
  <si>
    <t xml:space="preserve">Monthly Operations </t>
  </si>
  <si>
    <t xml:space="preserve">Medina County Appraisal </t>
  </si>
  <si>
    <t>Notes</t>
  </si>
  <si>
    <t>Joe Cardenas</t>
  </si>
  <si>
    <t>Allegiance</t>
  </si>
  <si>
    <t>Security Interest (Money Market)</t>
  </si>
  <si>
    <t>Security Interest (CD)</t>
  </si>
  <si>
    <t>A-ZAP</t>
  </si>
  <si>
    <t>Transferred from Security State Mmkt</t>
  </si>
  <si>
    <t>Money Market (9423451) (6-10-2019)</t>
  </si>
  <si>
    <t>AT&amp;T (phones)</t>
  </si>
  <si>
    <t xml:space="preserve">Apr Treasurers Report </t>
  </si>
  <si>
    <t xml:space="preserve">May  Treasurers Report </t>
  </si>
  <si>
    <t xml:space="preserve">June Treasurers Report </t>
  </si>
  <si>
    <t xml:space="preserve">Transferred to CNB </t>
  </si>
  <si>
    <t>Transfers</t>
  </si>
  <si>
    <t>Interest Deposit</t>
  </si>
  <si>
    <t xml:space="preserve">Deposit </t>
  </si>
  <si>
    <t>Transactions</t>
  </si>
  <si>
    <t>Transferred from CNB</t>
  </si>
  <si>
    <t>Transferred to Security State MMkt</t>
  </si>
  <si>
    <t>Savings (1951)</t>
  </si>
  <si>
    <t xml:space="preserve">CNB (1951)  Interest </t>
  </si>
  <si>
    <t xml:space="preserve">July Treasurers Report </t>
  </si>
  <si>
    <t xml:space="preserve">Aug Treasurers Report </t>
  </si>
  <si>
    <t xml:space="preserve">Sept Treasurers Report </t>
  </si>
  <si>
    <t xml:space="preserve">Oct Treasurers Report </t>
  </si>
  <si>
    <t xml:space="preserve">Nov Treasurers Report </t>
  </si>
  <si>
    <t xml:space="preserve">Dec Treasurers Report </t>
  </si>
  <si>
    <t xml:space="preserve">Jan Treasurers Report </t>
  </si>
  <si>
    <t xml:space="preserve">Feb Treasurers Report </t>
  </si>
  <si>
    <t xml:space="preserve">Mar Treasurers Report </t>
  </si>
  <si>
    <t>Ring</t>
  </si>
  <si>
    <t>American Fire Protection Group</t>
  </si>
  <si>
    <t>AT&amp;T(Tablets)</t>
  </si>
  <si>
    <t>AT&amp;T(Internet &amp; Direct)</t>
  </si>
  <si>
    <t>Josh Talley</t>
  </si>
  <si>
    <t>Mustang Electric</t>
  </si>
  <si>
    <r>
      <t>Medina County Appraisal</t>
    </r>
    <r>
      <rPr>
        <sz val="8"/>
        <rFont val="Calibri"/>
        <family val="2"/>
        <scheme val="minor"/>
      </rPr>
      <t xml:space="preserve"> (annual payment)</t>
    </r>
  </si>
  <si>
    <t>Amazon</t>
  </si>
  <si>
    <t>Amazon: Envelopes (2 boxes), business cards,  toliet cleaner, Labels</t>
  </si>
  <si>
    <t>Manilla Folders, 1099 forms, Tape, Batteries, Pinesol</t>
  </si>
  <si>
    <t>VFIS</t>
  </si>
  <si>
    <t>Kalahari Resort &amp; Convention</t>
  </si>
  <si>
    <t xml:space="preserve">Delayed </t>
  </si>
  <si>
    <t>Anthony Martin-Mileage</t>
  </si>
  <si>
    <t>Viola Potter</t>
  </si>
  <si>
    <t>Shelly Watson</t>
  </si>
  <si>
    <t>Juan Zamora</t>
  </si>
  <si>
    <t>George Moralez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</si>
</sst>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6" fillId="0" borderId="0" xfId="0" applyFont="1" applyAlignment="1">
      <alignment horizontal="center"/>
    </xf>
    <xf numFmtId="0" fontId="5" fillId="5" borderId="34" xfId="0" applyFont="1" applyFill="1" applyBorder="1" applyAlignment="1">
      <alignment horizontal="left"/>
    </xf>
    <xf numFmtId="0" fontId="5" fillId="5" borderId="35" xfId="0" applyFont="1" applyFill="1" applyBorder="1" applyAlignment="1">
      <alignment horizontal="left"/>
    </xf>
    <xf numFmtId="0" fontId="1" fillId="2" borderId="16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5" fillId="5" borderId="0" xfId="0" applyFont="1" applyFill="1" applyAlignment="1">
      <alignment horizontal="left"/>
    </xf>
    <xf numFmtId="0" fontId="0" fillId="2" borderId="33" xfId="0" applyFill="1" applyBorder="1"/>
    <xf numFmtId="0" fontId="5" fillId="5" borderId="36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7" fontId="0" fillId="0" borderId="0" xfId="0" applyNumberFormat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6" xfId="0" applyFont="1" applyFill="1" applyBorder="1"/>
    <xf numFmtId="0" fontId="5" fillId="3" borderId="14" xfId="0" applyFont="1" applyFill="1" applyBorder="1"/>
    <xf numFmtId="7" fontId="4" fillId="0" borderId="2" xfId="0" applyNumberFormat="1" applyFont="1" applyBorder="1" applyAlignment="1">
      <alignment horizontal="center"/>
    </xf>
    <xf numFmtId="7" fontId="4" fillId="0" borderId="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right"/>
    </xf>
    <xf numFmtId="0" fontId="1" fillId="2" borderId="28" xfId="0" applyFont="1" applyFill="1" applyBorder="1" applyAlignment="1">
      <alignment horizontal="right"/>
    </xf>
    <xf numFmtId="7" fontId="0" fillId="0" borderId="29" xfId="0" applyNumberFormat="1" applyBorder="1" applyAlignment="1">
      <alignment horizontal="center"/>
    </xf>
    <xf numFmtId="7" fontId="0" fillId="0" borderId="30" xfId="0" applyNumberFormat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5" fillId="0" borderId="22" xfId="0" applyFont="1" applyBorder="1"/>
    <xf numFmtId="0" fontId="5" fillId="0" borderId="14" xfId="0" applyFont="1" applyBorder="1"/>
    <xf numFmtId="0" fontId="5" fillId="0" borderId="15" xfId="0" applyFont="1" applyBorder="1"/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7" fontId="4" fillId="0" borderId="6" xfId="0" applyNumberFormat="1" applyFont="1" applyBorder="1" applyAlignment="1">
      <alignment horizontal="center"/>
    </xf>
    <xf numFmtId="7" fontId="4" fillId="0" borderId="26" xfId="0" applyNumberFormat="1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/>
    <xf numFmtId="0" fontId="2" fillId="0" borderId="15" xfId="0" applyFont="1" applyBorder="1"/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7" fontId="4" fillId="0" borderId="7" xfId="0" applyNumberFormat="1" applyFont="1" applyBorder="1" applyAlignment="1">
      <alignment horizontal="center"/>
    </xf>
    <xf numFmtId="7" fontId="0" fillId="0" borderId="6" xfId="0" applyNumberFormat="1" applyBorder="1" applyAlignment="1">
      <alignment horizontal="center"/>
    </xf>
    <xf numFmtId="7" fontId="0" fillId="0" borderId="7" xfId="0" applyNumberForma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1" fillId="7" borderId="2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23" xfId="0" applyFont="1" applyBorder="1"/>
    <xf numFmtId="0" fontId="5" fillId="0" borderId="2" xfId="0" applyFont="1" applyBorder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7" fontId="4" fillId="0" borderId="25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7" fontId="5" fillId="0" borderId="6" xfId="0" applyNumberFormat="1" applyFont="1" applyBorder="1" applyAlignment="1">
      <alignment horizontal="center"/>
    </xf>
    <xf numFmtId="7" fontId="5" fillId="0" borderId="26" xfId="0" applyNumberFormat="1" applyFont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7" fontId="0" fillId="0" borderId="18" xfId="0" applyNumberFormat="1" applyBorder="1" applyAlignment="1">
      <alignment horizontal="center"/>
    </xf>
    <xf numFmtId="7" fontId="0" fillId="0" borderId="19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7" fontId="0" fillId="0" borderId="10" xfId="0" applyNumberFormat="1" applyBorder="1" applyAlignment="1">
      <alignment horizontal="center"/>
    </xf>
    <xf numFmtId="7" fontId="0" fillId="0" borderId="8" xfId="0" applyNumberFormat="1" applyBorder="1" applyAlignment="1">
      <alignment horizontal="center"/>
    </xf>
    <xf numFmtId="0" fontId="1" fillId="2" borderId="17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7" fontId="0" fillId="0" borderId="2" xfId="0" applyNumberFormat="1" applyBorder="1" applyAlignment="1">
      <alignment horizontal="center"/>
    </xf>
    <xf numFmtId="7" fontId="0" fillId="0" borderId="3" xfId="0" applyNumberFormat="1" applyBorder="1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7" fillId="6" borderId="0" xfId="0" applyFont="1" applyFill="1" applyAlignment="1">
      <alignment horizontal="center" vertical="center"/>
    </xf>
    <xf numFmtId="164" fontId="4" fillId="0" borderId="6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8" fillId="6" borderId="0" xfId="0" applyFont="1" applyFill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7" fontId="0" fillId="0" borderId="26" xfId="0" applyNumberFormat="1" applyBorder="1" applyAlignment="1">
      <alignment horizontal="center"/>
    </xf>
    <xf numFmtId="44" fontId="0" fillId="0" borderId="6" xfId="0" applyNumberFormat="1" applyBorder="1" applyAlignment="1">
      <alignment horizontal="center"/>
    </xf>
    <xf numFmtId="44" fontId="0" fillId="0" borderId="26" xfId="0" applyNumberForma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7" fontId="4" fillId="0" borderId="42" xfId="0" applyNumberFormat="1" applyFont="1" applyBorder="1" applyAlignment="1">
      <alignment horizontal="center"/>
    </xf>
    <xf numFmtId="7" fontId="4" fillId="0" borderId="4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opLeftCell="A12" workbookViewId="0">
      <selection activeCell="R18" sqref="R18"/>
    </sheetView>
  </sheetViews>
  <sheetFormatPr defaultRowHeight="14.4" x14ac:dyDescent="0.3"/>
  <cols>
    <col min="1" max="1" width="3" customWidth="1"/>
    <col min="4" max="4" width="11.88671875" customWidth="1"/>
    <col min="5" max="5" width="9.5546875" customWidth="1"/>
    <col min="6" max="6" width="8.5546875" customWidth="1"/>
    <col min="7" max="7" width="2.88671875" customWidth="1"/>
    <col min="9" max="9" width="9.6640625" customWidth="1"/>
    <col min="13" max="13" width="5.88671875" customWidth="1"/>
    <col min="14" max="14" width="5.44140625" customWidth="1"/>
    <col min="15" max="15" width="5.88671875" customWidth="1"/>
    <col min="17" max="17" width="2.44140625" customWidth="1"/>
  </cols>
  <sheetData>
    <row r="1" spans="1:18" ht="24" customHeight="1" x14ac:dyDescent="0.3">
      <c r="A1" s="20" t="s">
        <v>0</v>
      </c>
      <c r="B1" s="21"/>
      <c r="C1" s="21"/>
      <c r="D1" s="21"/>
      <c r="E1" s="21"/>
      <c r="F1" s="22"/>
      <c r="H1" s="27" t="s">
        <v>35</v>
      </c>
      <c r="I1" s="28"/>
      <c r="J1" s="28"/>
      <c r="K1" s="28"/>
      <c r="L1" s="28"/>
      <c r="M1" s="29"/>
    </row>
    <row r="2" spans="1:18" x14ac:dyDescent="0.3">
      <c r="A2" s="62" t="s">
        <v>1</v>
      </c>
      <c r="B2" s="63"/>
      <c r="C2" s="63"/>
      <c r="D2" s="64"/>
      <c r="E2" s="83" t="s">
        <v>8</v>
      </c>
      <c r="F2" s="84"/>
      <c r="H2" s="74" t="s">
        <v>34</v>
      </c>
      <c r="I2" s="63"/>
      <c r="J2" s="63"/>
      <c r="K2" s="63"/>
      <c r="L2" s="63"/>
      <c r="M2" s="75"/>
    </row>
    <row r="3" spans="1:18" ht="6" customHeight="1" x14ac:dyDescent="0.3">
      <c r="A3" s="85"/>
      <c r="B3" s="86"/>
      <c r="C3" s="86"/>
      <c r="D3" s="86"/>
      <c r="E3" s="86"/>
      <c r="F3" s="87"/>
      <c r="H3" s="76"/>
      <c r="I3" s="77"/>
      <c r="J3" s="77"/>
      <c r="K3" s="77"/>
      <c r="L3" s="77"/>
      <c r="M3" s="78"/>
    </row>
    <row r="4" spans="1:18" x14ac:dyDescent="0.3">
      <c r="A4" s="52" t="s">
        <v>3</v>
      </c>
      <c r="B4" s="53"/>
      <c r="C4" s="53"/>
      <c r="D4" s="53"/>
      <c r="E4" s="53"/>
      <c r="F4" s="54"/>
      <c r="H4" s="30" t="s">
        <v>18</v>
      </c>
      <c r="I4" s="31"/>
      <c r="J4" s="31"/>
      <c r="K4" s="32"/>
      <c r="L4" s="35">
        <v>2060.92</v>
      </c>
      <c r="M4" s="36"/>
    </row>
    <row r="5" spans="1:18" x14ac:dyDescent="0.3">
      <c r="A5" s="46" t="s">
        <v>5</v>
      </c>
      <c r="B5" s="47"/>
      <c r="C5" s="47"/>
      <c r="D5" s="48"/>
      <c r="E5" s="44">
        <v>156441.97</v>
      </c>
      <c r="F5" s="45"/>
      <c r="G5" s="1"/>
      <c r="H5" s="37" t="s">
        <v>18</v>
      </c>
      <c r="I5" s="38"/>
      <c r="J5" s="38"/>
      <c r="K5" s="39"/>
      <c r="L5" s="35"/>
      <c r="M5" s="36"/>
    </row>
    <row r="6" spans="1:18" x14ac:dyDescent="0.3">
      <c r="A6" s="46" t="s">
        <v>38</v>
      </c>
      <c r="B6" s="47"/>
      <c r="C6" s="47"/>
      <c r="D6" s="48"/>
      <c r="E6" s="35">
        <v>125002.88</v>
      </c>
      <c r="F6" s="43"/>
      <c r="H6" s="37" t="s">
        <v>18</v>
      </c>
      <c r="I6" s="38"/>
      <c r="J6" s="38"/>
      <c r="K6" s="39"/>
      <c r="L6" s="35"/>
      <c r="M6" s="36"/>
    </row>
    <row r="7" spans="1:18" x14ac:dyDescent="0.3">
      <c r="A7" s="52" t="s">
        <v>4</v>
      </c>
      <c r="B7" s="53"/>
      <c r="C7" s="53"/>
      <c r="D7" s="53"/>
      <c r="E7" s="53"/>
      <c r="F7" s="54"/>
      <c r="H7" s="49" t="s">
        <v>32</v>
      </c>
      <c r="I7" s="50"/>
      <c r="J7" s="50"/>
      <c r="K7" s="50"/>
      <c r="L7" s="50"/>
      <c r="M7" s="51"/>
    </row>
    <row r="8" spans="1:18" x14ac:dyDescent="0.3">
      <c r="A8" s="46" t="s">
        <v>26</v>
      </c>
      <c r="B8" s="47"/>
      <c r="C8" s="47"/>
      <c r="D8" s="48"/>
      <c r="E8" s="44">
        <v>237999.29</v>
      </c>
      <c r="F8" s="45"/>
      <c r="H8" s="30" t="s">
        <v>31</v>
      </c>
      <c r="I8" s="31"/>
      <c r="J8" s="31"/>
      <c r="K8" s="32"/>
      <c r="L8" s="33"/>
      <c r="M8" s="34"/>
    </row>
    <row r="9" spans="1:18" ht="15" thickBot="1" x14ac:dyDescent="0.35">
      <c r="A9" s="46" t="s">
        <v>7</v>
      </c>
      <c r="B9" s="47"/>
      <c r="C9" s="47"/>
      <c r="D9" s="48"/>
      <c r="E9" s="44">
        <v>104625.81</v>
      </c>
      <c r="F9" s="45"/>
      <c r="H9" s="30" t="s">
        <v>36</v>
      </c>
      <c r="I9" s="31"/>
      <c r="J9" s="31"/>
      <c r="K9" s="32"/>
      <c r="L9" s="33"/>
      <c r="M9" s="34"/>
    </row>
    <row r="10" spans="1:18" ht="15" thickTop="1" x14ac:dyDescent="0.3">
      <c r="A10" s="79" t="s">
        <v>2</v>
      </c>
      <c r="B10" s="80"/>
      <c r="C10" s="80"/>
      <c r="D10" s="80"/>
      <c r="E10" s="81">
        <f>SUM(E5+E6+E8+E9)</f>
        <v>624069.94999999995</v>
      </c>
      <c r="F10" s="82"/>
      <c r="H10" s="73" t="s">
        <v>37</v>
      </c>
      <c r="I10" s="41"/>
      <c r="J10" s="41"/>
      <c r="K10" s="42"/>
      <c r="L10" s="35"/>
      <c r="M10" s="36"/>
    </row>
    <row r="11" spans="1:18" x14ac:dyDescent="0.3">
      <c r="H11" s="30" t="s">
        <v>25</v>
      </c>
      <c r="I11" s="31"/>
      <c r="J11" s="31"/>
      <c r="K11" s="32"/>
      <c r="L11" s="35"/>
      <c r="M11" s="36"/>
    </row>
    <row r="12" spans="1:18" x14ac:dyDescent="0.3">
      <c r="A12" s="20" t="s">
        <v>17</v>
      </c>
      <c r="B12" s="21"/>
      <c r="C12" s="21"/>
      <c r="D12" s="21"/>
      <c r="E12" s="21"/>
      <c r="F12" s="22"/>
      <c r="H12" s="49" t="s">
        <v>33</v>
      </c>
      <c r="I12" s="50"/>
      <c r="J12" s="50"/>
      <c r="K12" s="50"/>
      <c r="L12" s="50"/>
      <c r="M12" s="51"/>
      <c r="O12" s="67" t="s">
        <v>43</v>
      </c>
      <c r="P12" s="67"/>
      <c r="Q12" s="67"/>
      <c r="R12" s="67"/>
    </row>
    <row r="13" spans="1:18" ht="15.75" customHeight="1" x14ac:dyDescent="0.3">
      <c r="A13" s="4"/>
      <c r="B13" s="5"/>
      <c r="C13" s="5"/>
      <c r="D13" s="6"/>
      <c r="E13" s="60" t="s">
        <v>10</v>
      </c>
      <c r="F13" s="61"/>
      <c r="H13" s="30" t="s">
        <v>39</v>
      </c>
      <c r="I13" s="31"/>
      <c r="J13" s="31"/>
      <c r="K13" s="32"/>
      <c r="L13" s="68"/>
      <c r="M13" s="69"/>
      <c r="O13" s="67"/>
      <c r="P13" s="67"/>
      <c r="Q13" s="67"/>
      <c r="R13" s="67"/>
    </row>
    <row r="14" spans="1:18" x14ac:dyDescent="0.3">
      <c r="A14" s="70" t="s">
        <v>11</v>
      </c>
      <c r="B14" s="71"/>
      <c r="C14" s="71"/>
      <c r="D14" s="71"/>
      <c r="E14" s="71"/>
      <c r="F14" s="72"/>
      <c r="H14" s="55" t="s">
        <v>22</v>
      </c>
      <c r="I14" s="56"/>
      <c r="J14" s="56"/>
      <c r="K14" s="56"/>
      <c r="L14" s="18"/>
      <c r="M14" s="59"/>
    </row>
    <row r="15" spans="1:18" ht="13.5" customHeight="1" thickBot="1" x14ac:dyDescent="0.35">
      <c r="A15" s="40" t="s">
        <v>21</v>
      </c>
      <c r="B15" s="41"/>
      <c r="C15" s="41"/>
      <c r="D15" s="42"/>
      <c r="E15" s="35">
        <v>17666.66</v>
      </c>
      <c r="F15" s="43"/>
      <c r="H15" s="73" t="s">
        <v>23</v>
      </c>
      <c r="I15" s="41"/>
      <c r="J15" s="41"/>
      <c r="K15" s="42"/>
      <c r="L15" s="35"/>
      <c r="M15" s="36"/>
    </row>
    <row r="16" spans="1:18" ht="15.6" thickTop="1" thickBot="1" x14ac:dyDescent="0.35">
      <c r="A16" s="40" t="s">
        <v>50</v>
      </c>
      <c r="B16" s="41"/>
      <c r="C16" s="41"/>
      <c r="D16" s="42"/>
      <c r="E16" s="35">
        <v>105</v>
      </c>
      <c r="F16" s="43"/>
      <c r="H16" s="23" t="s">
        <v>2</v>
      </c>
      <c r="I16" s="24"/>
      <c r="J16" s="24"/>
      <c r="K16" s="24"/>
      <c r="L16" s="25">
        <f>SUM(L4+L5+L6)</f>
        <v>2060.92</v>
      </c>
      <c r="M16" s="26"/>
    </row>
    <row r="17" spans="1:14" x14ac:dyDescent="0.3">
      <c r="A17" s="40" t="s">
        <v>27</v>
      </c>
      <c r="B17" s="41"/>
      <c r="C17" s="41"/>
      <c r="D17" s="42"/>
      <c r="E17" s="35">
        <v>292.64999999999998</v>
      </c>
      <c r="F17" s="43"/>
    </row>
    <row r="18" spans="1:14" x14ac:dyDescent="0.3">
      <c r="A18" s="40" t="s">
        <v>51</v>
      </c>
      <c r="B18" s="41"/>
      <c r="C18" s="41"/>
      <c r="D18" s="42"/>
      <c r="E18" s="35">
        <v>358.62</v>
      </c>
      <c r="F18" s="43"/>
      <c r="H18" s="20" t="s">
        <v>0</v>
      </c>
      <c r="I18" s="21"/>
      <c r="J18" s="21"/>
      <c r="K18" s="21"/>
      <c r="L18" s="21"/>
      <c r="M18" s="22"/>
    </row>
    <row r="19" spans="1:14" x14ac:dyDescent="0.3">
      <c r="A19" s="40" t="s">
        <v>52</v>
      </c>
      <c r="B19" s="41"/>
      <c r="C19" s="41"/>
      <c r="D19" s="42"/>
      <c r="E19" s="35">
        <v>158.55000000000001</v>
      </c>
      <c r="F19" s="43"/>
      <c r="H19" s="62" t="s">
        <v>1</v>
      </c>
      <c r="I19" s="63"/>
      <c r="J19" s="63"/>
      <c r="K19" s="64"/>
      <c r="L19" s="65" t="s">
        <v>9</v>
      </c>
      <c r="M19" s="66"/>
    </row>
    <row r="20" spans="1:14" x14ac:dyDescent="0.3">
      <c r="A20" s="57" t="s">
        <v>24</v>
      </c>
      <c r="B20" s="58"/>
      <c r="C20" s="58"/>
      <c r="D20" s="58"/>
      <c r="E20" s="35">
        <v>92.01</v>
      </c>
      <c r="F20" s="43"/>
      <c r="H20" s="52" t="s">
        <v>3</v>
      </c>
      <c r="I20" s="53"/>
      <c r="J20" s="53"/>
      <c r="K20" s="53"/>
      <c r="L20" s="53"/>
      <c r="M20" s="54"/>
    </row>
    <row r="21" spans="1:14" x14ac:dyDescent="0.3">
      <c r="A21" s="40" t="s">
        <v>13</v>
      </c>
      <c r="B21" s="41"/>
      <c r="C21" s="41"/>
      <c r="D21" s="42"/>
      <c r="E21" s="35">
        <v>950</v>
      </c>
      <c r="F21" s="43"/>
      <c r="H21" s="46" t="s">
        <v>5</v>
      </c>
      <c r="I21" s="47"/>
      <c r="J21" s="47"/>
      <c r="K21" s="48"/>
      <c r="L21" s="44">
        <f>SUM(E5+L4+L5+L6+L8-L9+L13)-E36</f>
        <v>137674.24000000002</v>
      </c>
      <c r="M21" s="45"/>
    </row>
    <row r="22" spans="1:14" x14ac:dyDescent="0.3">
      <c r="A22" s="40" t="s">
        <v>14</v>
      </c>
      <c r="B22" s="41"/>
      <c r="C22" s="41"/>
      <c r="D22" s="42"/>
      <c r="E22" s="35">
        <v>262.95999999999998</v>
      </c>
      <c r="F22" s="43"/>
      <c r="H22" s="46" t="s">
        <v>38</v>
      </c>
      <c r="I22" s="47"/>
      <c r="J22" s="47"/>
      <c r="K22" s="48"/>
      <c r="L22" s="35">
        <f>+E6+L13+L9</f>
        <v>125002.88</v>
      </c>
      <c r="M22" s="43"/>
    </row>
    <row r="23" spans="1:14" x14ac:dyDescent="0.3">
      <c r="A23" s="57" t="s">
        <v>15</v>
      </c>
      <c r="B23" s="58"/>
      <c r="C23" s="58"/>
      <c r="D23" s="58"/>
      <c r="E23" s="18">
        <v>779.37</v>
      </c>
      <c r="F23" s="19"/>
      <c r="H23" s="52" t="s">
        <v>4</v>
      </c>
      <c r="I23" s="53"/>
      <c r="J23" s="53"/>
      <c r="K23" s="53"/>
      <c r="L23" s="53"/>
      <c r="M23" s="54"/>
    </row>
    <row r="24" spans="1:14" x14ac:dyDescent="0.3">
      <c r="A24" s="40" t="s">
        <v>20</v>
      </c>
      <c r="B24" s="41"/>
      <c r="C24" s="41"/>
      <c r="D24" s="42"/>
      <c r="E24" s="35">
        <v>100</v>
      </c>
      <c r="F24" s="43"/>
      <c r="H24" s="46" t="s">
        <v>6</v>
      </c>
      <c r="I24" s="47"/>
      <c r="J24" s="47"/>
      <c r="K24" s="48"/>
      <c r="L24" s="44">
        <f>SUM(E8+L14+L10-L11)</f>
        <v>237999.29</v>
      </c>
      <c r="M24" s="45"/>
    </row>
    <row r="25" spans="1:14" ht="15" thickBot="1" x14ac:dyDescent="0.35">
      <c r="A25" s="40" t="s">
        <v>49</v>
      </c>
      <c r="B25" s="41"/>
      <c r="C25" s="41"/>
      <c r="D25" s="42"/>
      <c r="E25" s="35">
        <v>31.63</v>
      </c>
      <c r="F25" s="43"/>
      <c r="H25" s="46" t="s">
        <v>7</v>
      </c>
      <c r="I25" s="47"/>
      <c r="J25" s="47"/>
      <c r="K25" s="48"/>
      <c r="L25" s="44">
        <f>SUM(E9+L15)</f>
        <v>104625.81</v>
      </c>
      <c r="M25" s="45"/>
    </row>
    <row r="26" spans="1:14" ht="15" thickTop="1" x14ac:dyDescent="0.3">
      <c r="A26" s="40" t="s">
        <v>16</v>
      </c>
      <c r="B26" s="41"/>
      <c r="C26" s="41"/>
      <c r="D26" s="42"/>
      <c r="E26" s="18">
        <v>31.2</v>
      </c>
      <c r="F26" s="19"/>
      <c r="H26" s="79" t="s">
        <v>2</v>
      </c>
      <c r="I26" s="80"/>
      <c r="J26" s="80"/>
      <c r="K26" s="80"/>
      <c r="L26" s="81">
        <f>SUM(L21+L22+L24+L25)</f>
        <v>605302.22</v>
      </c>
      <c r="M26" s="82"/>
    </row>
    <row r="27" spans="1:14" ht="15" thickBot="1" x14ac:dyDescent="0.35">
      <c r="A27" s="70" t="s">
        <v>12</v>
      </c>
      <c r="B27" s="71"/>
      <c r="C27" s="71"/>
      <c r="D27" s="71"/>
      <c r="E27" s="71"/>
      <c r="F27" s="72"/>
    </row>
    <row r="28" spans="1:14" x14ac:dyDescent="0.3">
      <c r="A28" s="99"/>
      <c r="B28" s="100"/>
      <c r="C28" s="100"/>
      <c r="D28" s="100"/>
      <c r="E28" s="35"/>
      <c r="F28" s="43"/>
      <c r="H28" s="97" t="s">
        <v>19</v>
      </c>
      <c r="I28" s="98"/>
      <c r="J28" s="98"/>
      <c r="K28" s="98"/>
      <c r="L28" s="98"/>
      <c r="M28" s="98"/>
      <c r="N28" s="8"/>
    </row>
    <row r="29" spans="1:14" x14ac:dyDescent="0.3">
      <c r="A29" s="88"/>
      <c r="B29" s="89"/>
      <c r="C29" s="89"/>
      <c r="D29" s="89"/>
      <c r="E29" s="102"/>
      <c r="F29" s="103"/>
      <c r="H29" s="2"/>
      <c r="I29" s="7"/>
      <c r="J29" s="7"/>
      <c r="K29" s="7"/>
      <c r="L29" s="7"/>
      <c r="M29" s="7"/>
      <c r="N29" s="3"/>
    </row>
    <row r="30" spans="1:14" x14ac:dyDescent="0.3">
      <c r="A30" s="88"/>
      <c r="B30" s="89"/>
      <c r="C30" s="89"/>
      <c r="D30" s="89"/>
      <c r="E30" s="102"/>
      <c r="F30" s="103"/>
      <c r="H30" s="2"/>
      <c r="I30" s="7"/>
      <c r="J30" s="7"/>
      <c r="K30" s="7"/>
      <c r="L30" s="7"/>
      <c r="M30" s="7"/>
      <c r="N30" s="3"/>
    </row>
    <row r="31" spans="1:14" x14ac:dyDescent="0.3">
      <c r="A31" s="99"/>
      <c r="B31" s="100"/>
      <c r="C31" s="100"/>
      <c r="D31" s="101"/>
      <c r="E31" s="44"/>
      <c r="F31" s="45"/>
      <c r="H31" s="2"/>
      <c r="I31" s="7"/>
      <c r="J31" s="7"/>
      <c r="K31" s="7"/>
      <c r="L31" s="7"/>
      <c r="M31" s="7"/>
      <c r="N31" s="3"/>
    </row>
    <row r="32" spans="1:14" ht="15" customHeight="1" x14ac:dyDescent="0.3">
      <c r="A32" s="99"/>
      <c r="B32" s="100"/>
      <c r="C32" s="100"/>
      <c r="D32" s="101"/>
      <c r="E32" s="44"/>
      <c r="F32" s="45"/>
      <c r="H32" s="2"/>
      <c r="I32" s="7"/>
      <c r="J32" s="7"/>
      <c r="K32" s="7"/>
      <c r="L32" s="7"/>
      <c r="M32" s="7"/>
      <c r="N32" s="3"/>
    </row>
    <row r="33" spans="1:14" x14ac:dyDescent="0.3">
      <c r="A33" s="99"/>
      <c r="B33" s="100"/>
      <c r="C33" s="100"/>
      <c r="D33" s="101"/>
      <c r="E33" s="44"/>
      <c r="F33" s="45"/>
      <c r="H33" s="2"/>
      <c r="I33" s="7"/>
      <c r="J33" s="7"/>
      <c r="K33" s="7"/>
      <c r="L33" s="7"/>
      <c r="M33" s="7"/>
      <c r="N33" s="3"/>
    </row>
    <row r="34" spans="1:14" ht="15" thickBot="1" x14ac:dyDescent="0.35">
      <c r="A34" s="99"/>
      <c r="B34" s="100"/>
      <c r="C34" s="100"/>
      <c r="D34" s="101"/>
      <c r="E34" s="44"/>
      <c r="F34" s="45"/>
      <c r="H34" s="9"/>
      <c r="I34" s="10"/>
      <c r="J34" s="10"/>
      <c r="K34" s="10"/>
      <c r="L34" s="10"/>
      <c r="M34" s="10"/>
      <c r="N34" s="11"/>
    </row>
    <row r="35" spans="1:14" ht="15" thickBot="1" x14ac:dyDescent="0.35">
      <c r="A35" s="88"/>
      <c r="B35" s="89"/>
      <c r="C35" s="89"/>
      <c r="D35" s="89"/>
      <c r="E35" s="90"/>
      <c r="F35" s="91"/>
      <c r="H35" s="96"/>
      <c r="I35" s="96"/>
    </row>
    <row r="36" spans="1:14" ht="15" thickTop="1" x14ac:dyDescent="0.3">
      <c r="A36" s="92" t="s">
        <v>2</v>
      </c>
      <c r="B36" s="93"/>
      <c r="C36" s="93"/>
      <c r="D36" s="93"/>
      <c r="E36" s="94">
        <f>SUM(E15:F34)</f>
        <v>20828.649999999998</v>
      </c>
      <c r="F36" s="95"/>
    </row>
  </sheetData>
  <sortState xmlns:xlrd2="http://schemas.microsoft.com/office/spreadsheetml/2017/richdata2" ref="A15:D26">
    <sortCondition ref="A15:A26"/>
  </sortState>
  <mergeCells count="107">
    <mergeCell ref="A35:D35"/>
    <mergeCell ref="E35:F35"/>
    <mergeCell ref="A36:D36"/>
    <mergeCell ref="E36:F36"/>
    <mergeCell ref="H35:I35"/>
    <mergeCell ref="H26:K26"/>
    <mergeCell ref="L26:M26"/>
    <mergeCell ref="H28:M28"/>
    <mergeCell ref="A34:D34"/>
    <mergeCell ref="E34:F34"/>
    <mergeCell ref="A29:D29"/>
    <mergeCell ref="E29:F29"/>
    <mergeCell ref="A33:D33"/>
    <mergeCell ref="A32:D32"/>
    <mergeCell ref="E32:F32"/>
    <mergeCell ref="E33:F33"/>
    <mergeCell ref="A30:D30"/>
    <mergeCell ref="A31:D31"/>
    <mergeCell ref="E30:F30"/>
    <mergeCell ref="E31:F31"/>
    <mergeCell ref="A27:F27"/>
    <mergeCell ref="A28:D28"/>
    <mergeCell ref="E28:F28"/>
    <mergeCell ref="A26:D26"/>
    <mergeCell ref="H23:M23"/>
    <mergeCell ref="H24:K24"/>
    <mergeCell ref="L24:M24"/>
    <mergeCell ref="H25:K25"/>
    <mergeCell ref="L25:M25"/>
    <mergeCell ref="H21:K21"/>
    <mergeCell ref="L21:M21"/>
    <mergeCell ref="A25:D25"/>
    <mergeCell ref="E25:F25"/>
    <mergeCell ref="H22:K22"/>
    <mergeCell ref="L22:M22"/>
    <mergeCell ref="A24:D24"/>
    <mergeCell ref="E24:F24"/>
    <mergeCell ref="A23:D23"/>
    <mergeCell ref="E23:F23"/>
    <mergeCell ref="A21:D21"/>
    <mergeCell ref="A22:D22"/>
    <mergeCell ref="E21:F21"/>
    <mergeCell ref="E22:F22"/>
    <mergeCell ref="O12:R13"/>
    <mergeCell ref="H13:K13"/>
    <mergeCell ref="L13:M13"/>
    <mergeCell ref="A14:F14"/>
    <mergeCell ref="H15:K15"/>
    <mergeCell ref="L15:M15"/>
    <mergeCell ref="H2:M2"/>
    <mergeCell ref="H3:M3"/>
    <mergeCell ref="A4:F4"/>
    <mergeCell ref="A5:D5"/>
    <mergeCell ref="E5:F5"/>
    <mergeCell ref="H10:K10"/>
    <mergeCell ref="L10:M10"/>
    <mergeCell ref="A2:D2"/>
    <mergeCell ref="A7:F7"/>
    <mergeCell ref="H7:M7"/>
    <mergeCell ref="A9:D9"/>
    <mergeCell ref="E9:F9"/>
    <mergeCell ref="A10:D10"/>
    <mergeCell ref="E10:F10"/>
    <mergeCell ref="E2:F2"/>
    <mergeCell ref="A3:F3"/>
    <mergeCell ref="A8:D8"/>
    <mergeCell ref="E6:F6"/>
    <mergeCell ref="H14:K14"/>
    <mergeCell ref="H11:K11"/>
    <mergeCell ref="A15:D15"/>
    <mergeCell ref="E15:F15"/>
    <mergeCell ref="E20:F20"/>
    <mergeCell ref="A20:D20"/>
    <mergeCell ref="L14:M14"/>
    <mergeCell ref="E19:F19"/>
    <mergeCell ref="A12:F12"/>
    <mergeCell ref="E13:F13"/>
    <mergeCell ref="A18:D18"/>
    <mergeCell ref="A17:D17"/>
    <mergeCell ref="E17:F17"/>
    <mergeCell ref="H19:K19"/>
    <mergeCell ref="L19:M19"/>
    <mergeCell ref="E18:F18"/>
    <mergeCell ref="E26:F26"/>
    <mergeCell ref="A1:F1"/>
    <mergeCell ref="H16:K16"/>
    <mergeCell ref="L16:M16"/>
    <mergeCell ref="H1:M1"/>
    <mergeCell ref="H8:K8"/>
    <mergeCell ref="L8:M8"/>
    <mergeCell ref="L9:M9"/>
    <mergeCell ref="H9:K9"/>
    <mergeCell ref="L4:M4"/>
    <mergeCell ref="L5:M5"/>
    <mergeCell ref="H4:K4"/>
    <mergeCell ref="H5:K5"/>
    <mergeCell ref="H6:K6"/>
    <mergeCell ref="L6:M6"/>
    <mergeCell ref="A16:D16"/>
    <mergeCell ref="E16:F16"/>
    <mergeCell ref="E8:F8"/>
    <mergeCell ref="A6:D6"/>
    <mergeCell ref="L11:M11"/>
    <mergeCell ref="H12:M12"/>
    <mergeCell ref="H18:M18"/>
    <mergeCell ref="H20:M20"/>
    <mergeCell ref="A19:D19"/>
  </mergeCells>
  <pageMargins left="0.25" right="0.25" top="0.75" bottom="0.75" header="0.3" footer="0.3"/>
  <pageSetup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DEC1F-7A58-4121-8E87-831C969275A6}">
  <dimension ref="A1:R36"/>
  <sheetViews>
    <sheetView topLeftCell="A10" workbookViewId="0">
      <selection activeCell="A12" sqref="A12:F36"/>
    </sheetView>
  </sheetViews>
  <sheetFormatPr defaultRowHeight="14.4" x14ac:dyDescent="0.3"/>
  <cols>
    <col min="1" max="1" width="3" customWidth="1"/>
    <col min="4" max="4" width="11.88671875" customWidth="1"/>
    <col min="5" max="5" width="9.5546875" customWidth="1"/>
    <col min="6" max="6" width="8.5546875" customWidth="1"/>
    <col min="7" max="7" width="2.88671875" customWidth="1"/>
    <col min="9" max="9" width="9.6640625" customWidth="1"/>
    <col min="13" max="13" width="5.88671875" customWidth="1"/>
    <col min="14" max="14" width="5.44140625" customWidth="1"/>
    <col min="15" max="15" width="5.88671875" customWidth="1"/>
    <col min="17" max="17" width="2.44140625" customWidth="1"/>
  </cols>
  <sheetData>
    <row r="1" spans="1:18" ht="24" customHeight="1" x14ac:dyDescent="0.3">
      <c r="A1" s="20" t="s">
        <v>0</v>
      </c>
      <c r="B1" s="21"/>
      <c r="C1" s="21"/>
      <c r="D1" s="21"/>
      <c r="E1" s="21"/>
      <c r="F1" s="22"/>
      <c r="H1" s="27" t="s">
        <v>35</v>
      </c>
      <c r="I1" s="28"/>
      <c r="J1" s="28"/>
      <c r="K1" s="28"/>
      <c r="L1" s="28"/>
      <c r="M1" s="29"/>
    </row>
    <row r="2" spans="1:18" x14ac:dyDescent="0.3">
      <c r="A2" s="62" t="s">
        <v>1</v>
      </c>
      <c r="B2" s="63"/>
      <c r="C2" s="63"/>
      <c r="D2" s="64"/>
      <c r="E2" s="83" t="s">
        <v>8</v>
      </c>
      <c r="F2" s="84"/>
      <c r="H2" s="74" t="s">
        <v>34</v>
      </c>
      <c r="I2" s="63"/>
      <c r="J2" s="63"/>
      <c r="K2" s="63"/>
      <c r="L2" s="63"/>
      <c r="M2" s="75"/>
    </row>
    <row r="3" spans="1:18" ht="6" customHeight="1" x14ac:dyDescent="0.3">
      <c r="A3" s="85"/>
      <c r="B3" s="86"/>
      <c r="C3" s="86"/>
      <c r="D3" s="86"/>
      <c r="E3" s="86"/>
      <c r="F3" s="87"/>
      <c r="H3" s="76"/>
      <c r="I3" s="77"/>
      <c r="J3" s="77"/>
      <c r="K3" s="77"/>
      <c r="L3" s="77"/>
      <c r="M3" s="78"/>
    </row>
    <row r="4" spans="1:18" x14ac:dyDescent="0.3">
      <c r="A4" s="52" t="s">
        <v>3</v>
      </c>
      <c r="B4" s="53"/>
      <c r="C4" s="53"/>
      <c r="D4" s="53"/>
      <c r="E4" s="53"/>
      <c r="F4" s="54"/>
      <c r="H4" s="30" t="s">
        <v>18</v>
      </c>
      <c r="I4" s="31"/>
      <c r="J4" s="31"/>
      <c r="K4" s="32"/>
      <c r="L4" s="35"/>
      <c r="M4" s="36"/>
    </row>
    <row r="5" spans="1:18" x14ac:dyDescent="0.3">
      <c r="A5" s="46" t="s">
        <v>5</v>
      </c>
      <c r="B5" s="47"/>
      <c r="C5" s="47"/>
      <c r="D5" s="48"/>
      <c r="E5" s="44">
        <f>June!L21</f>
        <v>358049.33</v>
      </c>
      <c r="F5" s="45"/>
      <c r="G5" s="1"/>
      <c r="H5" s="37" t="s">
        <v>18</v>
      </c>
      <c r="I5" s="38"/>
      <c r="J5" s="38"/>
      <c r="K5" s="39"/>
      <c r="L5" s="35"/>
      <c r="M5" s="36"/>
    </row>
    <row r="6" spans="1:18" x14ac:dyDescent="0.3">
      <c r="A6" s="46" t="s">
        <v>38</v>
      </c>
      <c r="B6" s="47"/>
      <c r="C6" s="47"/>
      <c r="D6" s="48"/>
      <c r="E6" s="35">
        <f>June!L22</f>
        <v>125002.88</v>
      </c>
      <c r="F6" s="43"/>
      <c r="H6" s="37" t="s">
        <v>18</v>
      </c>
      <c r="I6" s="38"/>
      <c r="J6" s="38"/>
      <c r="K6" s="39"/>
      <c r="L6" s="35"/>
      <c r="M6" s="36"/>
    </row>
    <row r="7" spans="1:18" x14ac:dyDescent="0.3">
      <c r="A7" s="52" t="s">
        <v>4</v>
      </c>
      <c r="B7" s="53"/>
      <c r="C7" s="53"/>
      <c r="D7" s="53"/>
      <c r="E7" s="53"/>
      <c r="F7" s="54"/>
      <c r="H7" s="49" t="s">
        <v>32</v>
      </c>
      <c r="I7" s="50"/>
      <c r="J7" s="50"/>
      <c r="K7" s="50"/>
      <c r="L7" s="50"/>
      <c r="M7" s="51"/>
    </row>
    <row r="8" spans="1:18" x14ac:dyDescent="0.3">
      <c r="A8" s="46" t="s">
        <v>26</v>
      </c>
      <c r="B8" s="47"/>
      <c r="C8" s="47"/>
      <c r="D8" s="48"/>
      <c r="E8" s="44">
        <f>June!L24</f>
        <v>237999.29</v>
      </c>
      <c r="F8" s="45"/>
      <c r="H8" s="30" t="s">
        <v>31</v>
      </c>
      <c r="I8" s="31"/>
      <c r="J8" s="31"/>
      <c r="K8" s="32"/>
      <c r="L8" s="111"/>
      <c r="M8" s="112"/>
    </row>
    <row r="9" spans="1:18" ht="15" thickBot="1" x14ac:dyDescent="0.35">
      <c r="A9" s="46" t="s">
        <v>7</v>
      </c>
      <c r="B9" s="47"/>
      <c r="C9" s="47"/>
      <c r="D9" s="48"/>
      <c r="E9" s="44">
        <f>June!L25</f>
        <v>104625.81</v>
      </c>
      <c r="F9" s="45"/>
      <c r="H9" s="30" t="s">
        <v>36</v>
      </c>
      <c r="I9" s="31"/>
      <c r="J9" s="31"/>
      <c r="K9" s="32"/>
      <c r="L9" s="108"/>
      <c r="M9" s="109"/>
    </row>
    <row r="10" spans="1:18" ht="15" thickTop="1" x14ac:dyDescent="0.3">
      <c r="A10" s="79" t="s">
        <v>2</v>
      </c>
      <c r="B10" s="80"/>
      <c r="C10" s="80"/>
      <c r="D10" s="80"/>
      <c r="E10" s="81">
        <f>SUM(E5+E6+E8+E9)</f>
        <v>825677.31</v>
      </c>
      <c r="F10" s="82"/>
      <c r="H10" s="73" t="s">
        <v>37</v>
      </c>
      <c r="I10" s="41"/>
      <c r="J10" s="41"/>
      <c r="K10" s="42"/>
      <c r="L10" s="108"/>
      <c r="M10" s="109"/>
    </row>
    <row r="11" spans="1:18" x14ac:dyDescent="0.3">
      <c r="H11" s="30" t="s">
        <v>25</v>
      </c>
      <c r="I11" s="31"/>
      <c r="J11" s="31"/>
      <c r="K11" s="32"/>
      <c r="L11" s="108"/>
      <c r="M11" s="109"/>
    </row>
    <row r="12" spans="1:18" x14ac:dyDescent="0.3">
      <c r="A12" s="20" t="s">
        <v>17</v>
      </c>
      <c r="B12" s="21"/>
      <c r="C12" s="21"/>
      <c r="D12" s="21"/>
      <c r="E12" s="21"/>
      <c r="F12" s="22"/>
      <c r="H12" s="49" t="s">
        <v>33</v>
      </c>
      <c r="I12" s="50"/>
      <c r="J12" s="50"/>
      <c r="K12" s="50"/>
      <c r="L12" s="50"/>
      <c r="M12" s="51"/>
      <c r="O12" s="110" t="s">
        <v>40</v>
      </c>
      <c r="P12" s="110"/>
      <c r="Q12" s="110"/>
      <c r="R12" s="110"/>
    </row>
    <row r="13" spans="1:18" ht="19.5" customHeight="1" x14ac:dyDescent="0.3">
      <c r="A13" s="4"/>
      <c r="B13" s="5"/>
      <c r="C13" s="5"/>
      <c r="D13" s="6"/>
      <c r="E13" s="60" t="s">
        <v>10</v>
      </c>
      <c r="F13" s="61"/>
      <c r="H13" s="30" t="s">
        <v>39</v>
      </c>
      <c r="I13" s="31"/>
      <c r="J13" s="31"/>
      <c r="K13" s="32"/>
      <c r="L13" s="68"/>
      <c r="M13" s="69"/>
      <c r="O13" s="110"/>
      <c r="P13" s="110"/>
      <c r="Q13" s="110"/>
      <c r="R13" s="110"/>
    </row>
    <row r="14" spans="1:18" x14ac:dyDescent="0.3">
      <c r="A14" s="70" t="s">
        <v>11</v>
      </c>
      <c r="B14" s="71"/>
      <c r="C14" s="71"/>
      <c r="D14" s="71"/>
      <c r="E14" s="71"/>
      <c r="F14" s="72"/>
      <c r="H14" s="55" t="s">
        <v>22</v>
      </c>
      <c r="I14" s="56"/>
      <c r="J14" s="56"/>
      <c r="K14" s="56"/>
      <c r="L14" s="18"/>
      <c r="M14" s="59"/>
    </row>
    <row r="15" spans="1:18" ht="13.5" customHeight="1" thickBot="1" x14ac:dyDescent="0.35">
      <c r="A15" s="40" t="s">
        <v>21</v>
      </c>
      <c r="B15" s="41"/>
      <c r="C15" s="41"/>
      <c r="D15" s="42"/>
      <c r="E15" s="35">
        <v>17666.66</v>
      </c>
      <c r="F15" s="43"/>
      <c r="H15" s="73" t="s">
        <v>23</v>
      </c>
      <c r="I15" s="41"/>
      <c r="J15" s="41"/>
      <c r="K15" s="42"/>
      <c r="L15" s="35"/>
      <c r="M15" s="36"/>
    </row>
    <row r="16" spans="1:18" ht="15.6" thickTop="1" thickBot="1" x14ac:dyDescent="0.35">
      <c r="A16" s="40" t="s">
        <v>50</v>
      </c>
      <c r="B16" s="41"/>
      <c r="C16" s="41"/>
      <c r="D16" s="42"/>
      <c r="E16" s="35"/>
      <c r="F16" s="43"/>
      <c r="H16" s="23" t="s">
        <v>2</v>
      </c>
      <c r="I16" s="24"/>
      <c r="J16" s="24"/>
      <c r="K16" s="24"/>
      <c r="L16" s="25">
        <f>SUM(L4+L5+L6)</f>
        <v>0</v>
      </c>
      <c r="M16" s="26"/>
    </row>
    <row r="17" spans="1:14" x14ac:dyDescent="0.3">
      <c r="A17" s="40" t="s">
        <v>27</v>
      </c>
      <c r="B17" s="41"/>
      <c r="C17" s="41"/>
      <c r="D17" s="42"/>
      <c r="E17" s="35">
        <v>292.64999999999998</v>
      </c>
      <c r="F17" s="43"/>
    </row>
    <row r="18" spans="1:14" x14ac:dyDescent="0.3">
      <c r="A18" s="40" t="s">
        <v>51</v>
      </c>
      <c r="B18" s="41"/>
      <c r="C18" s="41"/>
      <c r="D18" s="42"/>
      <c r="E18" s="35">
        <v>358.62</v>
      </c>
      <c r="F18" s="43"/>
      <c r="H18" s="20" t="s">
        <v>0</v>
      </c>
      <c r="I18" s="21"/>
      <c r="J18" s="21"/>
      <c r="K18" s="21"/>
      <c r="L18" s="21"/>
      <c r="M18" s="22"/>
    </row>
    <row r="19" spans="1:14" x14ac:dyDescent="0.3">
      <c r="A19" s="40" t="s">
        <v>52</v>
      </c>
      <c r="B19" s="41"/>
      <c r="C19" s="41"/>
      <c r="D19" s="42"/>
      <c r="E19" s="35">
        <v>158.55000000000001</v>
      </c>
      <c r="F19" s="43"/>
      <c r="H19" s="62" t="s">
        <v>1</v>
      </c>
      <c r="I19" s="63"/>
      <c r="J19" s="63"/>
      <c r="K19" s="64"/>
      <c r="L19" s="65" t="s">
        <v>9</v>
      </c>
      <c r="M19" s="66"/>
    </row>
    <row r="20" spans="1:14" x14ac:dyDescent="0.3">
      <c r="A20" s="57" t="s">
        <v>24</v>
      </c>
      <c r="B20" s="58"/>
      <c r="C20" s="58"/>
      <c r="D20" s="58"/>
      <c r="E20" s="35"/>
      <c r="F20" s="43"/>
      <c r="H20" s="52" t="s">
        <v>3</v>
      </c>
      <c r="I20" s="53"/>
      <c r="J20" s="53"/>
      <c r="K20" s="53"/>
      <c r="L20" s="53"/>
      <c r="M20" s="54"/>
    </row>
    <row r="21" spans="1:14" x14ac:dyDescent="0.3">
      <c r="A21" s="40" t="s">
        <v>13</v>
      </c>
      <c r="B21" s="41"/>
      <c r="C21" s="41"/>
      <c r="D21" s="42"/>
      <c r="E21" s="35">
        <v>950</v>
      </c>
      <c r="F21" s="43"/>
      <c r="H21" s="46" t="s">
        <v>5</v>
      </c>
      <c r="I21" s="47"/>
      <c r="J21" s="47"/>
      <c r="K21" s="48"/>
      <c r="L21" s="44">
        <f>SUM(E5+L4+L5+L6+L8-L9+L13)-E33</f>
        <v>358049.33</v>
      </c>
      <c r="M21" s="45"/>
    </row>
    <row r="22" spans="1:14" x14ac:dyDescent="0.3">
      <c r="A22" s="40" t="s">
        <v>14</v>
      </c>
      <c r="B22" s="41"/>
      <c r="C22" s="41"/>
      <c r="D22" s="42"/>
      <c r="E22" s="35"/>
      <c r="F22" s="43"/>
      <c r="H22" s="46" t="s">
        <v>38</v>
      </c>
      <c r="I22" s="47"/>
      <c r="J22" s="47"/>
      <c r="K22" s="48"/>
      <c r="L22" s="35">
        <f>+E6+L13+L9</f>
        <v>125002.88</v>
      </c>
      <c r="M22" s="43"/>
    </row>
    <row r="23" spans="1:14" x14ac:dyDescent="0.3">
      <c r="A23" s="57" t="s">
        <v>15</v>
      </c>
      <c r="B23" s="58"/>
      <c r="C23" s="58"/>
      <c r="D23" s="58"/>
      <c r="E23" s="18"/>
      <c r="F23" s="19"/>
      <c r="H23" s="52" t="s">
        <v>4</v>
      </c>
      <c r="I23" s="53"/>
      <c r="J23" s="53"/>
      <c r="K23" s="53"/>
      <c r="L23" s="53"/>
      <c r="M23" s="54"/>
    </row>
    <row r="24" spans="1:14" x14ac:dyDescent="0.3">
      <c r="A24" s="40" t="s">
        <v>20</v>
      </c>
      <c r="B24" s="41"/>
      <c r="C24" s="41"/>
      <c r="D24" s="42"/>
      <c r="E24" s="35">
        <v>100</v>
      </c>
      <c r="F24" s="43"/>
      <c r="H24" s="46" t="s">
        <v>6</v>
      </c>
      <c r="I24" s="47"/>
      <c r="J24" s="47"/>
      <c r="K24" s="48"/>
      <c r="L24" s="44">
        <f>SUM(E8+L14+L10-L11)</f>
        <v>237999.29</v>
      </c>
      <c r="M24" s="45"/>
    </row>
    <row r="25" spans="1:14" ht="15" thickBot="1" x14ac:dyDescent="0.35">
      <c r="A25" s="40" t="s">
        <v>49</v>
      </c>
      <c r="B25" s="41"/>
      <c r="C25" s="41"/>
      <c r="D25" s="42"/>
      <c r="E25" s="35">
        <v>31.63</v>
      </c>
      <c r="F25" s="43"/>
      <c r="H25" s="46" t="s">
        <v>7</v>
      </c>
      <c r="I25" s="47"/>
      <c r="J25" s="47"/>
      <c r="K25" s="48"/>
      <c r="L25" s="44">
        <f>SUM(E9+L15)</f>
        <v>104625.81</v>
      </c>
      <c r="M25" s="45"/>
    </row>
    <row r="26" spans="1:14" ht="15" thickTop="1" x14ac:dyDescent="0.3">
      <c r="A26" s="40" t="s">
        <v>16</v>
      </c>
      <c r="B26" s="41"/>
      <c r="C26" s="41"/>
      <c r="D26" s="42"/>
      <c r="E26" s="18"/>
      <c r="F26" s="19"/>
      <c r="H26" s="79" t="s">
        <v>2</v>
      </c>
      <c r="I26" s="80"/>
      <c r="J26" s="80"/>
      <c r="K26" s="80"/>
      <c r="L26" s="81">
        <f>SUM(L21+L22+L24+L25)</f>
        <v>825677.31</v>
      </c>
      <c r="M26" s="82"/>
    </row>
    <row r="27" spans="1:14" ht="15" thickBot="1" x14ac:dyDescent="0.35">
      <c r="A27" s="16" t="s">
        <v>12</v>
      </c>
      <c r="B27" s="17"/>
      <c r="C27" s="17"/>
      <c r="D27" s="17"/>
      <c r="E27" s="14"/>
      <c r="F27" s="15"/>
    </row>
    <row r="28" spans="1:14" x14ac:dyDescent="0.3">
      <c r="A28" s="99"/>
      <c r="B28" s="100"/>
      <c r="C28" s="100"/>
      <c r="D28" s="100"/>
      <c r="E28" s="35"/>
      <c r="F28" s="43"/>
      <c r="H28" s="97" t="s">
        <v>19</v>
      </c>
      <c r="I28" s="98"/>
      <c r="J28" s="98"/>
      <c r="K28" s="98"/>
      <c r="L28" s="98"/>
      <c r="M28" s="98"/>
      <c r="N28" s="8"/>
    </row>
    <row r="29" spans="1:14" x14ac:dyDescent="0.3">
      <c r="A29" s="88"/>
      <c r="B29" s="89"/>
      <c r="C29" s="89"/>
      <c r="D29" s="89"/>
      <c r="E29" s="102"/>
      <c r="F29" s="103"/>
      <c r="H29" s="2"/>
      <c r="I29" s="7"/>
      <c r="J29" s="7"/>
      <c r="K29" s="7"/>
      <c r="L29" s="7"/>
      <c r="M29" s="7"/>
      <c r="N29" s="3"/>
    </row>
    <row r="30" spans="1:14" x14ac:dyDescent="0.3">
      <c r="A30" s="88"/>
      <c r="B30" s="89"/>
      <c r="C30" s="89"/>
      <c r="D30" s="89"/>
      <c r="E30" s="102"/>
      <c r="F30" s="103"/>
      <c r="H30" s="2"/>
      <c r="I30" s="7"/>
      <c r="J30" s="7"/>
      <c r="K30" s="7"/>
      <c r="L30" s="7"/>
      <c r="M30" s="7"/>
      <c r="N30" s="3"/>
    </row>
    <row r="31" spans="1:14" x14ac:dyDescent="0.3">
      <c r="A31" s="99"/>
      <c r="B31" s="100"/>
      <c r="C31" s="100"/>
      <c r="D31" s="101"/>
      <c r="E31" s="44"/>
      <c r="F31" s="45"/>
      <c r="H31" s="2"/>
      <c r="I31" s="7"/>
      <c r="J31" s="7"/>
      <c r="K31" s="7"/>
      <c r="L31" s="7"/>
      <c r="M31" s="7"/>
      <c r="N31" s="3"/>
    </row>
    <row r="32" spans="1:14" ht="15" customHeight="1" x14ac:dyDescent="0.3">
      <c r="A32" s="99"/>
      <c r="B32" s="100"/>
      <c r="C32" s="100"/>
      <c r="D32" s="101"/>
      <c r="E32" s="44"/>
      <c r="F32" s="45"/>
      <c r="H32" s="2"/>
      <c r="I32" s="7"/>
      <c r="J32" s="7"/>
      <c r="K32" s="7"/>
      <c r="L32" s="7"/>
      <c r="M32" s="7"/>
      <c r="N32" s="3"/>
    </row>
    <row r="33" spans="1:14" x14ac:dyDescent="0.3">
      <c r="A33" s="99"/>
      <c r="B33" s="100"/>
      <c r="C33" s="100"/>
      <c r="D33" s="101"/>
      <c r="E33" s="44"/>
      <c r="F33" s="45"/>
      <c r="H33" s="2"/>
      <c r="I33" s="7"/>
      <c r="J33" s="7"/>
      <c r="K33" s="7"/>
      <c r="L33" s="7"/>
      <c r="M33" s="7"/>
      <c r="N33" s="3"/>
    </row>
    <row r="34" spans="1:14" ht="15" thickBot="1" x14ac:dyDescent="0.35">
      <c r="A34" s="99"/>
      <c r="B34" s="100"/>
      <c r="C34" s="100"/>
      <c r="D34" s="101"/>
      <c r="E34" s="44"/>
      <c r="F34" s="45"/>
      <c r="H34" s="9"/>
      <c r="I34" s="10"/>
      <c r="J34" s="10"/>
      <c r="K34" s="10"/>
      <c r="L34" s="10"/>
      <c r="M34" s="10"/>
      <c r="N34" s="11"/>
    </row>
    <row r="35" spans="1:14" ht="15" thickBot="1" x14ac:dyDescent="0.35">
      <c r="A35" s="88"/>
      <c r="B35" s="89"/>
      <c r="C35" s="89"/>
      <c r="D35" s="89"/>
      <c r="E35" s="90"/>
      <c r="F35" s="91"/>
      <c r="H35" s="96"/>
      <c r="I35" s="96"/>
    </row>
    <row r="36" spans="1:14" ht="15" thickTop="1" x14ac:dyDescent="0.3">
      <c r="A36" s="92" t="s">
        <v>2</v>
      </c>
      <c r="B36" s="93"/>
      <c r="C36" s="93"/>
      <c r="D36" s="93"/>
      <c r="E36" s="94">
        <f>SUM(E15:F34)</f>
        <v>19558.11</v>
      </c>
      <c r="F36" s="95"/>
    </row>
  </sheetData>
  <mergeCells count="106">
    <mergeCell ref="H28:M28"/>
    <mergeCell ref="H23:M23"/>
    <mergeCell ref="H25:K25"/>
    <mergeCell ref="L25:M25"/>
    <mergeCell ref="H26:K26"/>
    <mergeCell ref="E31:F31"/>
    <mergeCell ref="A30:D30"/>
    <mergeCell ref="E30:F30"/>
    <mergeCell ref="A28:D28"/>
    <mergeCell ref="E28:F28"/>
    <mergeCell ref="A29:D29"/>
    <mergeCell ref="E29:F29"/>
    <mergeCell ref="A23:D23"/>
    <mergeCell ref="E23:F23"/>
    <mergeCell ref="A25:D25"/>
    <mergeCell ref="E25:F25"/>
    <mergeCell ref="A26:D26"/>
    <mergeCell ref="E26:F26"/>
    <mergeCell ref="A24:D24"/>
    <mergeCell ref="E24:F24"/>
    <mergeCell ref="A20:D20"/>
    <mergeCell ref="E20:F20"/>
    <mergeCell ref="A17:D17"/>
    <mergeCell ref="E17:F17"/>
    <mergeCell ref="A18:D18"/>
    <mergeCell ref="E18:F18"/>
    <mergeCell ref="H35:I35"/>
    <mergeCell ref="A22:D22"/>
    <mergeCell ref="E22:F22"/>
    <mergeCell ref="A32:D32"/>
    <mergeCell ref="E32:F32"/>
    <mergeCell ref="A33:D33"/>
    <mergeCell ref="E33:F33"/>
    <mergeCell ref="H20:M20"/>
    <mergeCell ref="H21:K21"/>
    <mergeCell ref="L21:M21"/>
    <mergeCell ref="L26:M26"/>
    <mergeCell ref="H24:K24"/>
    <mergeCell ref="L24:M24"/>
    <mergeCell ref="A21:D21"/>
    <mergeCell ref="E21:F21"/>
    <mergeCell ref="L22:M22"/>
    <mergeCell ref="H22:K22"/>
    <mergeCell ref="A31:D31"/>
    <mergeCell ref="H18:M18"/>
    <mergeCell ref="H19:K19"/>
    <mergeCell ref="L19:M19"/>
    <mergeCell ref="H15:K15"/>
    <mergeCell ref="H11:K11"/>
    <mergeCell ref="L11:M11"/>
    <mergeCell ref="E16:F16"/>
    <mergeCell ref="O12:R13"/>
    <mergeCell ref="A12:F12"/>
    <mergeCell ref="L14:M14"/>
    <mergeCell ref="L15:M15"/>
    <mergeCell ref="H16:K16"/>
    <mergeCell ref="A16:D16"/>
    <mergeCell ref="A14:F14"/>
    <mergeCell ref="A15:D15"/>
    <mergeCell ref="E15:F15"/>
    <mergeCell ref="A19:D19"/>
    <mergeCell ref="E19:F19"/>
    <mergeCell ref="L16:M16"/>
    <mergeCell ref="A10:D10"/>
    <mergeCell ref="E10:F10"/>
    <mergeCell ref="E13:F13"/>
    <mergeCell ref="H13:K13"/>
    <mergeCell ref="L13:M13"/>
    <mergeCell ref="H10:K10"/>
    <mergeCell ref="L10:M10"/>
    <mergeCell ref="H12:M12"/>
    <mergeCell ref="H14:K14"/>
    <mergeCell ref="L8:M8"/>
    <mergeCell ref="E6:F6"/>
    <mergeCell ref="H6:K6"/>
    <mergeCell ref="L6:M6"/>
    <mergeCell ref="A6:D6"/>
    <mergeCell ref="H7:M7"/>
    <mergeCell ref="A9:D9"/>
    <mergeCell ref="E9:F9"/>
    <mergeCell ref="H9:K9"/>
    <mergeCell ref="L9:M9"/>
    <mergeCell ref="A34:D34"/>
    <mergeCell ref="E34:F34"/>
    <mergeCell ref="A35:D35"/>
    <mergeCell ref="E35:F35"/>
    <mergeCell ref="A36:D36"/>
    <mergeCell ref="E36:F36"/>
    <mergeCell ref="A1:F1"/>
    <mergeCell ref="H1:M1"/>
    <mergeCell ref="A2:D2"/>
    <mergeCell ref="E2:F2"/>
    <mergeCell ref="A3:F3"/>
    <mergeCell ref="H3:M3"/>
    <mergeCell ref="A4:F4"/>
    <mergeCell ref="H4:K4"/>
    <mergeCell ref="L4:M4"/>
    <mergeCell ref="H2:M2"/>
    <mergeCell ref="A5:D5"/>
    <mergeCell ref="E5:F5"/>
    <mergeCell ref="H5:K5"/>
    <mergeCell ref="L5:M5"/>
    <mergeCell ref="A7:F7"/>
    <mergeCell ref="A8:D8"/>
    <mergeCell ref="E8:F8"/>
    <mergeCell ref="H8:K8"/>
  </mergeCells>
  <pageMargins left="0.7" right="0.7" top="0.75" bottom="0.75" header="0.3" footer="0.3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3C3D7-841E-4F5D-B3A2-82F861AA9718}">
  <dimension ref="A1:Q36"/>
  <sheetViews>
    <sheetView topLeftCell="A10" workbookViewId="0">
      <selection activeCell="A12" sqref="A12:F36"/>
    </sheetView>
  </sheetViews>
  <sheetFormatPr defaultRowHeight="14.4" x14ac:dyDescent="0.3"/>
  <cols>
    <col min="1" max="1" width="3" customWidth="1"/>
    <col min="4" max="4" width="11.88671875" customWidth="1"/>
    <col min="5" max="5" width="9.5546875" customWidth="1"/>
    <col min="6" max="6" width="8.5546875" customWidth="1"/>
    <col min="7" max="7" width="2.88671875" customWidth="1"/>
    <col min="9" max="9" width="9.6640625" customWidth="1"/>
    <col min="13" max="14" width="5.88671875" customWidth="1"/>
    <col min="15" max="15" width="5.44140625" customWidth="1"/>
    <col min="16" max="16" width="5.88671875" customWidth="1"/>
    <col min="18" max="18" width="2.44140625" customWidth="1"/>
  </cols>
  <sheetData>
    <row r="1" spans="1:17" ht="24" customHeight="1" x14ac:dyDescent="0.3">
      <c r="A1" s="20" t="s">
        <v>0</v>
      </c>
      <c r="B1" s="21"/>
      <c r="C1" s="21"/>
      <c r="D1" s="21"/>
      <c r="E1" s="21"/>
      <c r="F1" s="22"/>
      <c r="H1" s="27" t="s">
        <v>35</v>
      </c>
      <c r="I1" s="28"/>
      <c r="J1" s="28"/>
      <c r="K1" s="28"/>
      <c r="L1" s="28"/>
      <c r="M1" s="29"/>
    </row>
    <row r="2" spans="1:17" x14ac:dyDescent="0.3">
      <c r="A2" s="62" t="s">
        <v>1</v>
      </c>
      <c r="B2" s="63"/>
      <c r="C2" s="63"/>
      <c r="D2" s="64"/>
      <c r="E2" s="83" t="s">
        <v>8</v>
      </c>
      <c r="F2" s="84"/>
      <c r="H2" s="74" t="s">
        <v>34</v>
      </c>
      <c r="I2" s="63"/>
      <c r="J2" s="63"/>
      <c r="K2" s="63"/>
      <c r="L2" s="63"/>
      <c r="M2" s="75"/>
    </row>
    <row r="3" spans="1:17" ht="6" customHeight="1" x14ac:dyDescent="0.3">
      <c r="A3" s="85"/>
      <c r="B3" s="86"/>
      <c r="C3" s="86"/>
      <c r="D3" s="86"/>
      <c r="E3" s="86"/>
      <c r="F3" s="87"/>
      <c r="H3" s="76"/>
      <c r="I3" s="77"/>
      <c r="J3" s="77"/>
      <c r="K3" s="77"/>
      <c r="L3" s="77"/>
      <c r="M3" s="78"/>
    </row>
    <row r="4" spans="1:17" x14ac:dyDescent="0.3">
      <c r="A4" s="52" t="s">
        <v>3</v>
      </c>
      <c r="B4" s="53"/>
      <c r="C4" s="53"/>
      <c r="D4" s="53"/>
      <c r="E4" s="53"/>
      <c r="F4" s="54"/>
      <c r="H4" s="30" t="s">
        <v>18</v>
      </c>
      <c r="I4" s="31"/>
      <c r="J4" s="31"/>
      <c r="K4" s="32"/>
      <c r="L4" s="35"/>
      <c r="M4" s="36"/>
    </row>
    <row r="5" spans="1:17" x14ac:dyDescent="0.3">
      <c r="A5" s="46" t="s">
        <v>5</v>
      </c>
      <c r="B5" s="47"/>
      <c r="C5" s="47"/>
      <c r="D5" s="48"/>
      <c r="E5" s="44">
        <f>July!L21</f>
        <v>358049.33</v>
      </c>
      <c r="F5" s="45"/>
      <c r="G5" s="1"/>
      <c r="H5" s="37" t="s">
        <v>18</v>
      </c>
      <c r="I5" s="38"/>
      <c r="J5" s="38"/>
      <c r="K5" s="39"/>
      <c r="L5" s="35"/>
      <c r="M5" s="36"/>
    </row>
    <row r="6" spans="1:17" x14ac:dyDescent="0.3">
      <c r="A6" s="46" t="s">
        <v>38</v>
      </c>
      <c r="B6" s="47"/>
      <c r="C6" s="47"/>
      <c r="D6" s="48"/>
      <c r="E6" s="35">
        <f>July!L22</f>
        <v>125002.88</v>
      </c>
      <c r="F6" s="43"/>
      <c r="H6" s="37" t="s">
        <v>18</v>
      </c>
      <c r="I6" s="38"/>
      <c r="J6" s="38"/>
      <c r="K6" s="39"/>
      <c r="L6" s="35"/>
      <c r="M6" s="36"/>
    </row>
    <row r="7" spans="1:17" x14ac:dyDescent="0.3">
      <c r="A7" s="52" t="s">
        <v>4</v>
      </c>
      <c r="B7" s="53"/>
      <c r="C7" s="53"/>
      <c r="D7" s="53"/>
      <c r="E7" s="53"/>
      <c r="F7" s="54"/>
      <c r="H7" s="49" t="s">
        <v>32</v>
      </c>
      <c r="I7" s="50"/>
      <c r="J7" s="50"/>
      <c r="K7" s="50"/>
      <c r="L7" s="50"/>
      <c r="M7" s="51"/>
    </row>
    <row r="8" spans="1:17" x14ac:dyDescent="0.3">
      <c r="A8" s="46" t="s">
        <v>26</v>
      </c>
      <c r="B8" s="47"/>
      <c r="C8" s="47"/>
      <c r="D8" s="48"/>
      <c r="E8" s="44">
        <f>May!L24</f>
        <v>237999.29</v>
      </c>
      <c r="F8" s="45"/>
      <c r="H8" s="30" t="s">
        <v>31</v>
      </c>
      <c r="I8" s="31"/>
      <c r="J8" s="31"/>
      <c r="K8" s="32"/>
      <c r="L8" s="44"/>
      <c r="M8" s="113"/>
    </row>
    <row r="9" spans="1:17" ht="15" thickBot="1" x14ac:dyDescent="0.35">
      <c r="A9" s="46" t="s">
        <v>7</v>
      </c>
      <c r="B9" s="47"/>
      <c r="C9" s="47"/>
      <c r="D9" s="48"/>
      <c r="E9" s="44">
        <f>May!L25</f>
        <v>104625.81</v>
      </c>
      <c r="F9" s="45"/>
      <c r="H9" s="30" t="s">
        <v>36</v>
      </c>
      <c r="I9" s="31"/>
      <c r="J9" s="31"/>
      <c r="K9" s="32"/>
      <c r="L9" s="114"/>
      <c r="M9" s="115"/>
    </row>
    <row r="10" spans="1:17" ht="15" thickTop="1" x14ac:dyDescent="0.3">
      <c r="A10" s="79" t="s">
        <v>2</v>
      </c>
      <c r="B10" s="80"/>
      <c r="C10" s="80"/>
      <c r="D10" s="80"/>
      <c r="E10" s="81">
        <f>SUM(E5+E6+E8+E9)</f>
        <v>825677.31</v>
      </c>
      <c r="F10" s="82"/>
      <c r="H10" s="73" t="s">
        <v>37</v>
      </c>
      <c r="I10" s="41"/>
      <c r="J10" s="41"/>
      <c r="K10" s="42"/>
      <c r="L10" s="114"/>
      <c r="M10" s="115"/>
    </row>
    <row r="11" spans="1:17" x14ac:dyDescent="0.3">
      <c r="H11" s="30" t="s">
        <v>25</v>
      </c>
      <c r="I11" s="31"/>
      <c r="J11" s="31"/>
      <c r="K11" s="32"/>
      <c r="L11" s="114"/>
      <c r="M11" s="115"/>
    </row>
    <row r="12" spans="1:17" x14ac:dyDescent="0.3">
      <c r="A12" s="20" t="s">
        <v>17</v>
      </c>
      <c r="B12" s="21"/>
      <c r="C12" s="21"/>
      <c r="D12" s="21"/>
      <c r="E12" s="21"/>
      <c r="F12" s="22"/>
      <c r="H12" s="49" t="s">
        <v>33</v>
      </c>
      <c r="I12" s="50"/>
      <c r="J12" s="50"/>
      <c r="K12" s="50"/>
      <c r="L12" s="50"/>
      <c r="M12" s="51"/>
      <c r="N12" s="110" t="s">
        <v>41</v>
      </c>
      <c r="O12" s="110"/>
      <c r="P12" s="110"/>
      <c r="Q12" s="110"/>
    </row>
    <row r="13" spans="1:17" ht="14.25" customHeight="1" x14ac:dyDescent="0.3">
      <c r="A13" s="4"/>
      <c r="B13" s="5"/>
      <c r="C13" s="5"/>
      <c r="D13" s="6"/>
      <c r="E13" s="60" t="s">
        <v>10</v>
      </c>
      <c r="F13" s="61"/>
      <c r="H13" s="30" t="s">
        <v>39</v>
      </c>
      <c r="I13" s="31"/>
      <c r="J13" s="31"/>
      <c r="K13" s="32"/>
      <c r="L13" s="68"/>
      <c r="M13" s="69"/>
      <c r="N13" s="110"/>
      <c r="O13" s="110"/>
      <c r="P13" s="110"/>
      <c r="Q13" s="110"/>
    </row>
    <row r="14" spans="1:17" x14ac:dyDescent="0.3">
      <c r="A14" s="70" t="s">
        <v>11</v>
      </c>
      <c r="B14" s="71"/>
      <c r="C14" s="71"/>
      <c r="D14" s="71"/>
      <c r="E14" s="71"/>
      <c r="F14" s="72"/>
      <c r="H14" s="55" t="s">
        <v>22</v>
      </c>
      <c r="I14" s="56"/>
      <c r="J14" s="56"/>
      <c r="K14" s="56"/>
      <c r="L14" s="18"/>
      <c r="M14" s="59"/>
    </row>
    <row r="15" spans="1:17" ht="13.5" customHeight="1" thickBot="1" x14ac:dyDescent="0.35">
      <c r="A15" s="40" t="s">
        <v>21</v>
      </c>
      <c r="B15" s="41"/>
      <c r="C15" s="41"/>
      <c r="D15" s="42"/>
      <c r="E15" s="35">
        <v>17666.66</v>
      </c>
      <c r="F15" s="43"/>
      <c r="H15" s="116" t="s">
        <v>23</v>
      </c>
      <c r="I15" s="117"/>
      <c r="J15" s="117"/>
      <c r="K15" s="118"/>
      <c r="L15" s="119"/>
      <c r="M15" s="120"/>
    </row>
    <row r="16" spans="1:17" x14ac:dyDescent="0.3">
      <c r="A16" s="40" t="s">
        <v>50</v>
      </c>
      <c r="B16" s="41"/>
      <c r="C16" s="41"/>
      <c r="D16" s="42"/>
      <c r="E16" s="35"/>
      <c r="F16" s="43"/>
    </row>
    <row r="17" spans="1:15" x14ac:dyDescent="0.3">
      <c r="A17" s="40" t="s">
        <v>27</v>
      </c>
      <c r="B17" s="41"/>
      <c r="C17" s="41"/>
      <c r="D17" s="42"/>
      <c r="E17" s="35">
        <v>292.64999999999998</v>
      </c>
      <c r="F17" s="43"/>
      <c r="H17" s="20" t="s">
        <v>0</v>
      </c>
      <c r="I17" s="21"/>
      <c r="J17" s="21"/>
      <c r="K17" s="21"/>
      <c r="L17" s="21"/>
      <c r="M17" s="22"/>
    </row>
    <row r="18" spans="1:15" x14ac:dyDescent="0.3">
      <c r="A18" s="40" t="s">
        <v>51</v>
      </c>
      <c r="B18" s="41"/>
      <c r="C18" s="41"/>
      <c r="D18" s="42"/>
      <c r="E18" s="35">
        <v>358.62</v>
      </c>
      <c r="F18" s="43"/>
      <c r="H18" s="62" t="s">
        <v>1</v>
      </c>
      <c r="I18" s="63"/>
      <c r="J18" s="63"/>
      <c r="K18" s="64"/>
      <c r="L18" s="65" t="s">
        <v>9</v>
      </c>
      <c r="M18" s="66"/>
    </row>
    <row r="19" spans="1:15" x14ac:dyDescent="0.3">
      <c r="A19" s="40" t="s">
        <v>52</v>
      </c>
      <c r="B19" s="41"/>
      <c r="C19" s="41"/>
      <c r="D19" s="42"/>
      <c r="E19" s="35">
        <v>158.55000000000001</v>
      </c>
      <c r="F19" s="43"/>
      <c r="H19" s="52" t="s">
        <v>3</v>
      </c>
      <c r="I19" s="53"/>
      <c r="J19" s="53"/>
      <c r="K19" s="53"/>
      <c r="L19" s="53"/>
      <c r="M19" s="54"/>
    </row>
    <row r="20" spans="1:15" x14ac:dyDescent="0.3">
      <c r="A20" s="57" t="s">
        <v>24</v>
      </c>
      <c r="B20" s="58"/>
      <c r="C20" s="58"/>
      <c r="D20" s="58"/>
      <c r="E20" s="35"/>
      <c r="F20" s="43"/>
      <c r="H20" s="46" t="s">
        <v>5</v>
      </c>
      <c r="I20" s="47"/>
      <c r="J20" s="47"/>
      <c r="K20" s="48"/>
      <c r="L20" s="44">
        <f>SUM(E5+L4+L5+L6+L8-L9+L13)-E33</f>
        <v>358049.33</v>
      </c>
      <c r="M20" s="45"/>
    </row>
    <row r="21" spans="1:15" x14ac:dyDescent="0.3">
      <c r="A21" s="40" t="s">
        <v>13</v>
      </c>
      <c r="B21" s="41"/>
      <c r="C21" s="41"/>
      <c r="D21" s="42"/>
      <c r="E21" s="35">
        <v>950</v>
      </c>
      <c r="F21" s="43"/>
      <c r="H21" s="46" t="s">
        <v>38</v>
      </c>
      <c r="I21" s="47"/>
      <c r="J21" s="47"/>
      <c r="K21" s="48"/>
      <c r="L21" s="35">
        <f>+E6+L13-L8</f>
        <v>125002.88</v>
      </c>
      <c r="M21" s="43"/>
    </row>
    <row r="22" spans="1:15" x14ac:dyDescent="0.3">
      <c r="A22" s="40" t="s">
        <v>14</v>
      </c>
      <c r="B22" s="41"/>
      <c r="C22" s="41"/>
      <c r="D22" s="42"/>
      <c r="E22" s="35"/>
      <c r="F22" s="43"/>
      <c r="H22" s="52" t="s">
        <v>4</v>
      </c>
      <c r="I22" s="53"/>
      <c r="J22" s="53"/>
      <c r="K22" s="53"/>
      <c r="L22" s="53"/>
      <c r="M22" s="54"/>
    </row>
    <row r="23" spans="1:15" x14ac:dyDescent="0.3">
      <c r="A23" s="57" t="s">
        <v>15</v>
      </c>
      <c r="B23" s="58"/>
      <c r="C23" s="58"/>
      <c r="D23" s="58"/>
      <c r="E23" s="18"/>
      <c r="F23" s="19"/>
      <c r="H23" s="46" t="s">
        <v>6</v>
      </c>
      <c r="I23" s="47"/>
      <c r="J23" s="47"/>
      <c r="K23" s="48"/>
      <c r="L23" s="44">
        <f>SUM(E8+L14+L10-L11)</f>
        <v>237999.29</v>
      </c>
      <c r="M23" s="45"/>
    </row>
    <row r="24" spans="1:15" ht="15" thickBot="1" x14ac:dyDescent="0.35">
      <c r="A24" s="40" t="s">
        <v>20</v>
      </c>
      <c r="B24" s="41"/>
      <c r="C24" s="41"/>
      <c r="D24" s="42"/>
      <c r="E24" s="35">
        <v>100</v>
      </c>
      <c r="F24" s="43"/>
      <c r="H24" s="46" t="s">
        <v>7</v>
      </c>
      <c r="I24" s="47"/>
      <c r="J24" s="47"/>
      <c r="K24" s="48"/>
      <c r="L24" s="44">
        <f>SUM(E9+L15)</f>
        <v>104625.81</v>
      </c>
      <c r="M24" s="45"/>
    </row>
    <row r="25" spans="1:15" ht="15" thickTop="1" x14ac:dyDescent="0.3">
      <c r="A25" s="40" t="s">
        <v>49</v>
      </c>
      <c r="B25" s="41"/>
      <c r="C25" s="41"/>
      <c r="D25" s="42"/>
      <c r="E25" s="35">
        <v>31.63</v>
      </c>
      <c r="F25" s="43"/>
      <c r="H25" s="79" t="s">
        <v>2</v>
      </c>
      <c r="I25" s="80"/>
      <c r="J25" s="80"/>
      <c r="K25" s="80"/>
      <c r="L25" s="81">
        <f>SUM(L20+L21+L23+L24)</f>
        <v>825677.31</v>
      </c>
      <c r="M25" s="82"/>
    </row>
    <row r="26" spans="1:15" ht="15" thickBot="1" x14ac:dyDescent="0.35">
      <c r="A26" s="40" t="s">
        <v>16</v>
      </c>
      <c r="B26" s="41"/>
      <c r="C26" s="41"/>
      <c r="D26" s="42"/>
      <c r="E26" s="18"/>
      <c r="F26" s="19"/>
      <c r="N26" s="13"/>
    </row>
    <row r="27" spans="1:15" x14ac:dyDescent="0.3">
      <c r="A27" s="16" t="s">
        <v>12</v>
      </c>
      <c r="B27" s="17"/>
      <c r="C27" s="17"/>
      <c r="D27" s="17"/>
      <c r="E27" s="14"/>
      <c r="F27" s="15"/>
      <c r="H27" s="97" t="s">
        <v>19</v>
      </c>
      <c r="I27" s="98"/>
      <c r="J27" s="98"/>
      <c r="K27" s="98"/>
      <c r="L27" s="98"/>
      <c r="M27" s="98"/>
      <c r="N27" s="12"/>
      <c r="O27" s="8"/>
    </row>
    <row r="28" spans="1:15" x14ac:dyDescent="0.3">
      <c r="A28" s="99"/>
      <c r="B28" s="100"/>
      <c r="C28" s="100"/>
      <c r="D28" s="100"/>
      <c r="E28" s="35"/>
      <c r="F28" s="43"/>
      <c r="H28" s="2"/>
      <c r="I28" s="7"/>
      <c r="J28" s="7"/>
      <c r="K28" s="7"/>
      <c r="L28" s="7"/>
      <c r="M28" s="7"/>
      <c r="N28" s="7"/>
      <c r="O28" s="3"/>
    </row>
    <row r="29" spans="1:15" x14ac:dyDescent="0.3">
      <c r="A29" s="88"/>
      <c r="B29" s="89"/>
      <c r="C29" s="89"/>
      <c r="D29" s="89"/>
      <c r="E29" s="102"/>
      <c r="F29" s="103"/>
      <c r="H29" s="2"/>
      <c r="I29" s="7"/>
      <c r="J29" s="7"/>
      <c r="K29" s="7"/>
      <c r="L29" s="7"/>
      <c r="M29" s="7"/>
      <c r="N29" s="7"/>
      <c r="O29" s="3"/>
    </row>
    <row r="30" spans="1:15" x14ac:dyDescent="0.3">
      <c r="A30" s="88"/>
      <c r="B30" s="89"/>
      <c r="C30" s="89"/>
      <c r="D30" s="89"/>
      <c r="E30" s="102"/>
      <c r="F30" s="103"/>
      <c r="H30" s="2"/>
      <c r="I30" s="7"/>
      <c r="J30" s="7"/>
      <c r="K30" s="7"/>
      <c r="L30" s="7"/>
      <c r="M30" s="7"/>
      <c r="N30" s="7"/>
      <c r="O30" s="3"/>
    </row>
    <row r="31" spans="1:15" x14ac:dyDescent="0.3">
      <c r="A31" s="99"/>
      <c r="B31" s="100"/>
      <c r="C31" s="100"/>
      <c r="D31" s="101"/>
      <c r="E31" s="44"/>
      <c r="F31" s="45"/>
      <c r="H31" s="2"/>
      <c r="I31" s="7"/>
      <c r="J31" s="7"/>
      <c r="K31" s="7"/>
      <c r="L31" s="7"/>
      <c r="M31" s="7"/>
      <c r="N31" s="7"/>
      <c r="O31" s="3"/>
    </row>
    <row r="32" spans="1:15" ht="15" customHeight="1" x14ac:dyDescent="0.3">
      <c r="A32" s="99"/>
      <c r="B32" s="100"/>
      <c r="C32" s="100"/>
      <c r="D32" s="101"/>
      <c r="E32" s="44"/>
      <c r="F32" s="45"/>
      <c r="H32" s="2"/>
      <c r="I32" s="7"/>
      <c r="J32" s="7"/>
      <c r="K32" s="7"/>
      <c r="L32" s="7"/>
      <c r="M32" s="7"/>
      <c r="N32" s="7"/>
      <c r="O32" s="3"/>
    </row>
    <row r="33" spans="1:15" ht="15" thickBot="1" x14ac:dyDescent="0.35">
      <c r="A33" s="99"/>
      <c r="B33" s="100"/>
      <c r="C33" s="100"/>
      <c r="D33" s="101"/>
      <c r="E33" s="44"/>
      <c r="F33" s="45"/>
      <c r="H33" s="9"/>
      <c r="I33" s="10"/>
      <c r="J33" s="10"/>
      <c r="K33" s="10"/>
      <c r="L33" s="10"/>
      <c r="M33" s="10"/>
      <c r="N33" s="10"/>
      <c r="O33" s="11"/>
    </row>
    <row r="34" spans="1:15" x14ac:dyDescent="0.3">
      <c r="A34" s="99"/>
      <c r="B34" s="100"/>
      <c r="C34" s="100"/>
      <c r="D34" s="101"/>
      <c r="E34" s="44"/>
      <c r="F34" s="45"/>
      <c r="H34" s="96"/>
      <c r="I34" s="96"/>
    </row>
    <row r="35" spans="1:15" ht="15" thickBot="1" x14ac:dyDescent="0.35">
      <c r="A35" s="88"/>
      <c r="B35" s="89"/>
      <c r="C35" s="89"/>
      <c r="D35" s="89"/>
      <c r="E35" s="90"/>
      <c r="F35" s="91"/>
    </row>
    <row r="36" spans="1:15" ht="15" thickTop="1" x14ac:dyDescent="0.3">
      <c r="A36" s="92" t="s">
        <v>2</v>
      </c>
      <c r="B36" s="93"/>
      <c r="C36" s="93"/>
      <c r="D36" s="93"/>
      <c r="E36" s="94">
        <f>SUM(E15:F34)</f>
        <v>19558.11</v>
      </c>
      <c r="F36" s="95"/>
    </row>
  </sheetData>
  <mergeCells count="104">
    <mergeCell ref="H19:M19"/>
    <mergeCell ref="H20:K20"/>
    <mergeCell ref="L20:M20"/>
    <mergeCell ref="L25:M25"/>
    <mergeCell ref="H23:K23"/>
    <mergeCell ref="L23:M23"/>
    <mergeCell ref="A21:D21"/>
    <mergeCell ref="E21:F21"/>
    <mergeCell ref="L21:M21"/>
    <mergeCell ref="H21:K21"/>
    <mergeCell ref="H22:M22"/>
    <mergeCell ref="H24:K24"/>
    <mergeCell ref="L24:M24"/>
    <mergeCell ref="H25:K25"/>
    <mergeCell ref="H34:I34"/>
    <mergeCell ref="A22:D22"/>
    <mergeCell ref="E22:F22"/>
    <mergeCell ref="A32:D32"/>
    <mergeCell ref="E32:F32"/>
    <mergeCell ref="A33:D33"/>
    <mergeCell ref="E33:F33"/>
    <mergeCell ref="E29:F29"/>
    <mergeCell ref="A23:D23"/>
    <mergeCell ref="E23:F23"/>
    <mergeCell ref="A25:D25"/>
    <mergeCell ref="E25:F25"/>
    <mergeCell ref="A26:D26"/>
    <mergeCell ref="E26:F26"/>
    <mergeCell ref="A31:D31"/>
    <mergeCell ref="H27:M27"/>
    <mergeCell ref="E31:F31"/>
    <mergeCell ref="A30:D30"/>
    <mergeCell ref="E30:F30"/>
    <mergeCell ref="A28:D28"/>
    <mergeCell ref="E28:F28"/>
    <mergeCell ref="A29:D29"/>
    <mergeCell ref="H18:K18"/>
    <mergeCell ref="L18:M18"/>
    <mergeCell ref="H15:K15"/>
    <mergeCell ref="E13:F13"/>
    <mergeCell ref="H13:K13"/>
    <mergeCell ref="L13:M13"/>
    <mergeCell ref="E16:F16"/>
    <mergeCell ref="N12:Q13"/>
    <mergeCell ref="A12:F12"/>
    <mergeCell ref="L14:M14"/>
    <mergeCell ref="L15:M15"/>
    <mergeCell ref="A16:D16"/>
    <mergeCell ref="A14:F14"/>
    <mergeCell ref="A15:D15"/>
    <mergeCell ref="E15:F15"/>
    <mergeCell ref="H14:K14"/>
    <mergeCell ref="H12:M12"/>
    <mergeCell ref="A17:D17"/>
    <mergeCell ref="E17:F17"/>
    <mergeCell ref="A18:D18"/>
    <mergeCell ref="E18:F18"/>
    <mergeCell ref="H9:K9"/>
    <mergeCell ref="L9:M9"/>
    <mergeCell ref="A10:D10"/>
    <mergeCell ref="E10:F10"/>
    <mergeCell ref="H10:K10"/>
    <mergeCell ref="L10:M10"/>
    <mergeCell ref="H11:K11"/>
    <mergeCell ref="L11:M11"/>
    <mergeCell ref="H17:M17"/>
    <mergeCell ref="H1:M1"/>
    <mergeCell ref="A2:D2"/>
    <mergeCell ref="E2:F2"/>
    <mergeCell ref="A3:F3"/>
    <mergeCell ref="H3:M3"/>
    <mergeCell ref="H2:M2"/>
    <mergeCell ref="A8:D8"/>
    <mergeCell ref="E8:F8"/>
    <mergeCell ref="H8:K8"/>
    <mergeCell ref="L8:M8"/>
    <mergeCell ref="H7:M7"/>
    <mergeCell ref="A7:F7"/>
    <mergeCell ref="A4:F4"/>
    <mergeCell ref="H4:K4"/>
    <mergeCell ref="L4:M4"/>
    <mergeCell ref="H6:K6"/>
    <mergeCell ref="L6:M6"/>
    <mergeCell ref="A6:D6"/>
    <mergeCell ref="E6:F6"/>
    <mergeCell ref="A5:D5"/>
    <mergeCell ref="E5:F5"/>
    <mergeCell ref="H5:K5"/>
    <mergeCell ref="L5:M5"/>
    <mergeCell ref="A36:D36"/>
    <mergeCell ref="E36:F36"/>
    <mergeCell ref="A24:D24"/>
    <mergeCell ref="E24:F24"/>
    <mergeCell ref="A34:D34"/>
    <mergeCell ref="E34:F34"/>
    <mergeCell ref="A35:D35"/>
    <mergeCell ref="E35:F35"/>
    <mergeCell ref="A1:F1"/>
    <mergeCell ref="A9:D9"/>
    <mergeCell ref="E9:F9"/>
    <mergeCell ref="A19:D19"/>
    <mergeCell ref="E19:F19"/>
    <mergeCell ref="A20:D20"/>
    <mergeCell ref="E20:F20"/>
  </mergeCells>
  <pageMargins left="0.7" right="0.7" top="0.75" bottom="0.75" header="0.3" footer="0.3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1B354-F288-4332-8D02-38CD9ECB28C8}">
  <dimension ref="A1:R36"/>
  <sheetViews>
    <sheetView topLeftCell="A9" workbookViewId="0">
      <selection activeCell="P19" sqref="P19"/>
    </sheetView>
  </sheetViews>
  <sheetFormatPr defaultRowHeight="14.4" x14ac:dyDescent="0.3"/>
  <cols>
    <col min="1" max="1" width="3" customWidth="1"/>
    <col min="4" max="4" width="11.88671875" customWidth="1"/>
    <col min="5" max="5" width="9.5546875" customWidth="1"/>
    <col min="6" max="6" width="8.5546875" customWidth="1"/>
    <col min="7" max="7" width="2.88671875" customWidth="1"/>
    <col min="9" max="9" width="9.6640625" customWidth="1"/>
    <col min="13" max="13" width="5.88671875" customWidth="1"/>
    <col min="14" max="14" width="5.44140625" customWidth="1"/>
    <col min="15" max="15" width="5.88671875" customWidth="1"/>
    <col min="17" max="17" width="2.44140625" customWidth="1"/>
  </cols>
  <sheetData>
    <row r="1" spans="1:18" ht="24" customHeight="1" x14ac:dyDescent="0.3">
      <c r="A1" s="20" t="s">
        <v>0</v>
      </c>
      <c r="B1" s="21"/>
      <c r="C1" s="21"/>
      <c r="D1" s="21"/>
      <c r="E1" s="21"/>
      <c r="F1" s="22"/>
      <c r="H1" s="27" t="s">
        <v>35</v>
      </c>
      <c r="I1" s="28"/>
      <c r="J1" s="28"/>
      <c r="K1" s="28"/>
      <c r="L1" s="28"/>
      <c r="M1" s="29"/>
    </row>
    <row r="2" spans="1:18" x14ac:dyDescent="0.3">
      <c r="A2" s="62" t="s">
        <v>1</v>
      </c>
      <c r="B2" s="63"/>
      <c r="C2" s="63"/>
      <c r="D2" s="64"/>
      <c r="E2" s="83" t="s">
        <v>8</v>
      </c>
      <c r="F2" s="84"/>
      <c r="H2" s="74" t="s">
        <v>34</v>
      </c>
      <c r="I2" s="63"/>
      <c r="J2" s="63"/>
      <c r="K2" s="63"/>
      <c r="L2" s="63"/>
      <c r="M2" s="75"/>
    </row>
    <row r="3" spans="1:18" ht="6" customHeight="1" x14ac:dyDescent="0.3">
      <c r="A3" s="85"/>
      <c r="B3" s="86"/>
      <c r="C3" s="86"/>
      <c r="D3" s="86"/>
      <c r="E3" s="86"/>
      <c r="F3" s="87"/>
      <c r="H3" s="76"/>
      <c r="I3" s="77"/>
      <c r="J3" s="77"/>
      <c r="K3" s="77"/>
      <c r="L3" s="77"/>
      <c r="M3" s="78"/>
    </row>
    <row r="4" spans="1:18" x14ac:dyDescent="0.3">
      <c r="A4" s="52" t="s">
        <v>3</v>
      </c>
      <c r="B4" s="53"/>
      <c r="C4" s="53"/>
      <c r="D4" s="53"/>
      <c r="E4" s="53"/>
      <c r="F4" s="54"/>
      <c r="H4" s="30" t="s">
        <v>18</v>
      </c>
      <c r="I4" s="31"/>
      <c r="J4" s="31"/>
      <c r="K4" s="32"/>
      <c r="L4" s="35"/>
      <c r="M4" s="36"/>
    </row>
    <row r="5" spans="1:18" x14ac:dyDescent="0.3">
      <c r="A5" s="46" t="s">
        <v>5</v>
      </c>
      <c r="B5" s="47"/>
      <c r="C5" s="47"/>
      <c r="D5" s="48"/>
      <c r="E5" s="44">
        <f>August!L20</f>
        <v>358049.33</v>
      </c>
      <c r="F5" s="45"/>
      <c r="G5" s="1"/>
      <c r="H5" s="37" t="s">
        <v>18</v>
      </c>
      <c r="I5" s="38"/>
      <c r="J5" s="38"/>
      <c r="K5" s="39"/>
      <c r="L5" s="35"/>
      <c r="M5" s="36"/>
    </row>
    <row r="6" spans="1:18" x14ac:dyDescent="0.3">
      <c r="A6" s="46" t="s">
        <v>38</v>
      </c>
      <c r="B6" s="47"/>
      <c r="C6" s="47"/>
      <c r="D6" s="48"/>
      <c r="E6" s="35">
        <f>August!L21</f>
        <v>125002.88</v>
      </c>
      <c r="F6" s="43"/>
      <c r="H6" s="37" t="s">
        <v>18</v>
      </c>
      <c r="I6" s="38"/>
      <c r="J6" s="38"/>
      <c r="K6" s="39"/>
      <c r="L6" s="35"/>
      <c r="M6" s="36"/>
    </row>
    <row r="7" spans="1:18" x14ac:dyDescent="0.3">
      <c r="A7" s="52" t="s">
        <v>4</v>
      </c>
      <c r="B7" s="53"/>
      <c r="C7" s="53"/>
      <c r="D7" s="53"/>
      <c r="E7" s="53"/>
      <c r="F7" s="54"/>
      <c r="H7" s="49" t="s">
        <v>32</v>
      </c>
      <c r="I7" s="50"/>
      <c r="J7" s="50"/>
      <c r="K7" s="50"/>
      <c r="L7" s="50"/>
      <c r="M7" s="51"/>
    </row>
    <row r="8" spans="1:18" x14ac:dyDescent="0.3">
      <c r="A8" s="46" t="s">
        <v>26</v>
      </c>
      <c r="B8" s="47"/>
      <c r="C8" s="47"/>
      <c r="D8" s="48"/>
      <c r="E8" s="44">
        <f>May!L24</f>
        <v>237999.29</v>
      </c>
      <c r="F8" s="45"/>
      <c r="H8" s="30" t="s">
        <v>31</v>
      </c>
      <c r="I8" s="31"/>
      <c r="J8" s="31"/>
      <c r="K8" s="32"/>
      <c r="L8" s="33"/>
      <c r="M8" s="34"/>
    </row>
    <row r="9" spans="1:18" ht="15" thickBot="1" x14ac:dyDescent="0.35">
      <c r="A9" s="46" t="s">
        <v>7</v>
      </c>
      <c r="B9" s="47"/>
      <c r="C9" s="47"/>
      <c r="D9" s="48"/>
      <c r="E9" s="44">
        <f>May!L25</f>
        <v>104625.81</v>
      </c>
      <c r="F9" s="45"/>
      <c r="H9" s="30" t="s">
        <v>36</v>
      </c>
      <c r="I9" s="31"/>
      <c r="J9" s="31"/>
      <c r="K9" s="32"/>
      <c r="L9" s="33"/>
      <c r="M9" s="34"/>
    </row>
    <row r="10" spans="1:18" ht="15" thickTop="1" x14ac:dyDescent="0.3">
      <c r="A10" s="79" t="s">
        <v>2</v>
      </c>
      <c r="B10" s="80"/>
      <c r="C10" s="80"/>
      <c r="D10" s="80"/>
      <c r="E10" s="81">
        <f>SUM(E5+E6+E8+E9)</f>
        <v>825677.31</v>
      </c>
      <c r="F10" s="82"/>
      <c r="H10" s="73" t="s">
        <v>37</v>
      </c>
      <c r="I10" s="41"/>
      <c r="J10" s="41"/>
      <c r="K10" s="42"/>
      <c r="L10" s="35"/>
      <c r="M10" s="36"/>
    </row>
    <row r="11" spans="1:18" x14ac:dyDescent="0.3">
      <c r="H11" s="30" t="s">
        <v>25</v>
      </c>
      <c r="I11" s="31"/>
      <c r="J11" s="31"/>
      <c r="K11" s="32"/>
      <c r="L11" s="35"/>
      <c r="M11" s="36"/>
    </row>
    <row r="12" spans="1:18" x14ac:dyDescent="0.3">
      <c r="A12" s="20" t="s">
        <v>17</v>
      </c>
      <c r="B12" s="21"/>
      <c r="C12" s="21"/>
      <c r="D12" s="21"/>
      <c r="E12" s="21"/>
      <c r="F12" s="22"/>
      <c r="H12" s="49" t="s">
        <v>33</v>
      </c>
      <c r="I12" s="50"/>
      <c r="J12" s="50"/>
      <c r="K12" s="50"/>
      <c r="L12" s="50"/>
      <c r="M12" s="51"/>
      <c r="O12" s="67" t="s">
        <v>42</v>
      </c>
      <c r="P12" s="67"/>
      <c r="Q12" s="67"/>
      <c r="R12" s="67"/>
    </row>
    <row r="13" spans="1:18" ht="15.75" customHeight="1" x14ac:dyDescent="0.3">
      <c r="A13" s="4"/>
      <c r="B13" s="5"/>
      <c r="C13" s="5"/>
      <c r="D13" s="6"/>
      <c r="E13" s="60" t="s">
        <v>10</v>
      </c>
      <c r="F13" s="61"/>
      <c r="H13" s="30" t="s">
        <v>39</v>
      </c>
      <c r="I13" s="31"/>
      <c r="J13" s="31"/>
      <c r="K13" s="32"/>
      <c r="L13" s="68"/>
      <c r="M13" s="69"/>
      <c r="O13" s="67"/>
      <c r="P13" s="67"/>
      <c r="Q13" s="67"/>
      <c r="R13" s="67"/>
    </row>
    <row r="14" spans="1:18" x14ac:dyDescent="0.3">
      <c r="A14" s="70" t="s">
        <v>11</v>
      </c>
      <c r="B14" s="71"/>
      <c r="C14" s="71"/>
      <c r="D14" s="71"/>
      <c r="E14" s="71"/>
      <c r="F14" s="72"/>
      <c r="H14" s="55" t="s">
        <v>22</v>
      </c>
      <c r="I14" s="56"/>
      <c r="J14" s="56"/>
      <c r="K14" s="56"/>
      <c r="L14" s="18"/>
      <c r="M14" s="59"/>
    </row>
    <row r="15" spans="1:18" ht="13.5" customHeight="1" thickBot="1" x14ac:dyDescent="0.35">
      <c r="A15" s="40" t="s">
        <v>21</v>
      </c>
      <c r="B15" s="41"/>
      <c r="C15" s="41"/>
      <c r="D15" s="42"/>
      <c r="E15" s="35">
        <v>17666.66</v>
      </c>
      <c r="F15" s="43"/>
      <c r="H15" s="73" t="s">
        <v>23</v>
      </c>
      <c r="I15" s="41"/>
      <c r="J15" s="41"/>
      <c r="K15" s="42"/>
      <c r="L15" s="35"/>
      <c r="M15" s="36"/>
    </row>
    <row r="16" spans="1:18" ht="15.6" thickTop="1" thickBot="1" x14ac:dyDescent="0.35">
      <c r="A16" s="40" t="s">
        <v>50</v>
      </c>
      <c r="B16" s="41"/>
      <c r="C16" s="41"/>
      <c r="D16" s="42"/>
      <c r="E16" s="35"/>
      <c r="F16" s="43"/>
      <c r="H16" s="23" t="s">
        <v>2</v>
      </c>
      <c r="I16" s="24"/>
      <c r="J16" s="24"/>
      <c r="K16" s="24"/>
      <c r="L16" s="25">
        <f>SUM(L4+L5+L6)</f>
        <v>0</v>
      </c>
      <c r="M16" s="26"/>
    </row>
    <row r="17" spans="1:14" x14ac:dyDescent="0.3">
      <c r="A17" s="40" t="s">
        <v>27</v>
      </c>
      <c r="B17" s="41"/>
      <c r="C17" s="41"/>
      <c r="D17" s="42"/>
      <c r="E17" s="35">
        <v>292.64999999999998</v>
      </c>
      <c r="F17" s="43"/>
    </row>
    <row r="18" spans="1:14" x14ac:dyDescent="0.3">
      <c r="A18" s="40" t="s">
        <v>51</v>
      </c>
      <c r="B18" s="41"/>
      <c r="C18" s="41"/>
      <c r="D18" s="42"/>
      <c r="E18" s="35">
        <v>358.62</v>
      </c>
      <c r="F18" s="43"/>
      <c r="H18" s="20" t="s">
        <v>0</v>
      </c>
      <c r="I18" s="21"/>
      <c r="J18" s="21"/>
      <c r="K18" s="21"/>
      <c r="L18" s="21"/>
      <c r="M18" s="22"/>
    </row>
    <row r="19" spans="1:14" x14ac:dyDescent="0.3">
      <c r="A19" s="40" t="s">
        <v>52</v>
      </c>
      <c r="B19" s="41"/>
      <c r="C19" s="41"/>
      <c r="D19" s="42"/>
      <c r="E19" s="35">
        <v>158.55000000000001</v>
      </c>
      <c r="F19" s="43"/>
      <c r="H19" s="62" t="s">
        <v>1</v>
      </c>
      <c r="I19" s="63"/>
      <c r="J19" s="63"/>
      <c r="K19" s="64"/>
      <c r="L19" s="65" t="s">
        <v>9</v>
      </c>
      <c r="M19" s="66"/>
    </row>
    <row r="20" spans="1:14" x14ac:dyDescent="0.3">
      <c r="A20" s="57" t="s">
        <v>24</v>
      </c>
      <c r="B20" s="58"/>
      <c r="C20" s="58"/>
      <c r="D20" s="58"/>
      <c r="E20" s="35"/>
      <c r="F20" s="43"/>
      <c r="H20" s="52" t="s">
        <v>3</v>
      </c>
      <c r="I20" s="53"/>
      <c r="J20" s="53"/>
      <c r="K20" s="53"/>
      <c r="L20" s="53"/>
      <c r="M20" s="54"/>
    </row>
    <row r="21" spans="1:14" x14ac:dyDescent="0.3">
      <c r="A21" s="40" t="s">
        <v>13</v>
      </c>
      <c r="B21" s="41"/>
      <c r="C21" s="41"/>
      <c r="D21" s="42"/>
      <c r="E21" s="35">
        <v>950</v>
      </c>
      <c r="F21" s="43"/>
      <c r="H21" s="46" t="s">
        <v>5</v>
      </c>
      <c r="I21" s="47"/>
      <c r="J21" s="47"/>
      <c r="K21" s="48"/>
      <c r="L21" s="44">
        <f>SUM(E5+L4+L5+L6+L8-L9+L13)-E33</f>
        <v>358049.33</v>
      </c>
      <c r="M21" s="45"/>
    </row>
    <row r="22" spans="1:14" x14ac:dyDescent="0.3">
      <c r="A22" s="40" t="s">
        <v>14</v>
      </c>
      <c r="B22" s="41"/>
      <c r="C22" s="41"/>
      <c r="D22" s="42"/>
      <c r="E22" s="35"/>
      <c r="F22" s="43"/>
      <c r="H22" s="46" t="s">
        <v>38</v>
      </c>
      <c r="I22" s="47"/>
      <c r="J22" s="47"/>
      <c r="K22" s="48"/>
      <c r="L22" s="35">
        <f>+E6+L13+L9</f>
        <v>125002.88</v>
      </c>
      <c r="M22" s="43"/>
    </row>
    <row r="23" spans="1:14" x14ac:dyDescent="0.3">
      <c r="A23" s="57" t="s">
        <v>15</v>
      </c>
      <c r="B23" s="58"/>
      <c r="C23" s="58"/>
      <c r="D23" s="58"/>
      <c r="E23" s="18"/>
      <c r="F23" s="19"/>
      <c r="H23" s="52" t="s">
        <v>4</v>
      </c>
      <c r="I23" s="53"/>
      <c r="J23" s="53"/>
      <c r="K23" s="53"/>
      <c r="L23" s="53"/>
      <c r="M23" s="54"/>
    </row>
    <row r="24" spans="1:14" x14ac:dyDescent="0.3">
      <c r="A24" s="40" t="s">
        <v>20</v>
      </c>
      <c r="B24" s="41"/>
      <c r="C24" s="41"/>
      <c r="D24" s="42"/>
      <c r="E24" s="35">
        <v>100</v>
      </c>
      <c r="F24" s="43"/>
      <c r="H24" s="46" t="s">
        <v>6</v>
      </c>
      <c r="I24" s="47"/>
      <c r="J24" s="47"/>
      <c r="K24" s="48"/>
      <c r="L24" s="44">
        <f>SUM(E8+L14+L10-L11)</f>
        <v>237999.29</v>
      </c>
      <c r="M24" s="45"/>
    </row>
    <row r="25" spans="1:14" ht="15" thickBot="1" x14ac:dyDescent="0.35">
      <c r="A25" s="40" t="s">
        <v>49</v>
      </c>
      <c r="B25" s="41"/>
      <c r="C25" s="41"/>
      <c r="D25" s="42"/>
      <c r="E25" s="35">
        <v>31.63</v>
      </c>
      <c r="F25" s="43"/>
      <c r="H25" s="46" t="s">
        <v>7</v>
      </c>
      <c r="I25" s="47"/>
      <c r="J25" s="47"/>
      <c r="K25" s="48"/>
      <c r="L25" s="44">
        <f>SUM(E9+L15)</f>
        <v>104625.81</v>
      </c>
      <c r="M25" s="45"/>
    </row>
    <row r="26" spans="1:14" ht="15" thickTop="1" x14ac:dyDescent="0.3">
      <c r="A26" s="40" t="s">
        <v>16</v>
      </c>
      <c r="B26" s="41"/>
      <c r="C26" s="41"/>
      <c r="D26" s="42"/>
      <c r="E26" s="18"/>
      <c r="F26" s="19"/>
      <c r="H26" s="79" t="s">
        <v>2</v>
      </c>
      <c r="I26" s="80"/>
      <c r="J26" s="80"/>
      <c r="K26" s="80"/>
      <c r="L26" s="81">
        <f>SUM(L21+L22+L24+L25)</f>
        <v>825677.31</v>
      </c>
      <c r="M26" s="82"/>
    </row>
    <row r="27" spans="1:14" ht="15" thickBot="1" x14ac:dyDescent="0.35">
      <c r="A27" s="70" t="s">
        <v>12</v>
      </c>
      <c r="B27" s="71"/>
      <c r="C27" s="71"/>
      <c r="D27" s="71"/>
      <c r="E27" s="71"/>
      <c r="F27" s="72"/>
    </row>
    <row r="28" spans="1:14" x14ac:dyDescent="0.3">
      <c r="A28" s="99"/>
      <c r="B28" s="100"/>
      <c r="C28" s="100"/>
      <c r="D28" s="100"/>
      <c r="E28" s="35"/>
      <c r="F28" s="43"/>
      <c r="H28" s="97" t="s">
        <v>19</v>
      </c>
      <c r="I28" s="98"/>
      <c r="J28" s="98"/>
      <c r="K28" s="98"/>
      <c r="L28" s="98"/>
      <c r="M28" s="98"/>
      <c r="N28" s="8"/>
    </row>
    <row r="29" spans="1:14" x14ac:dyDescent="0.3">
      <c r="A29" s="88"/>
      <c r="B29" s="89"/>
      <c r="C29" s="89"/>
      <c r="D29" s="89"/>
      <c r="E29" s="102"/>
      <c r="F29" s="103"/>
      <c r="H29" s="2"/>
      <c r="I29" s="7"/>
      <c r="J29" s="7"/>
      <c r="K29" s="7"/>
      <c r="L29" s="7"/>
      <c r="M29" s="7"/>
      <c r="N29" s="3"/>
    </row>
    <row r="30" spans="1:14" x14ac:dyDescent="0.3">
      <c r="A30" s="88"/>
      <c r="B30" s="89"/>
      <c r="C30" s="89"/>
      <c r="D30" s="89"/>
      <c r="E30" s="102"/>
      <c r="F30" s="103"/>
      <c r="H30" s="2"/>
      <c r="I30" s="7"/>
      <c r="J30" s="7"/>
      <c r="K30" s="7"/>
      <c r="L30" s="7"/>
      <c r="M30" s="7"/>
      <c r="N30" s="3"/>
    </row>
    <row r="31" spans="1:14" x14ac:dyDescent="0.3">
      <c r="A31" s="99"/>
      <c r="B31" s="100"/>
      <c r="C31" s="100"/>
      <c r="D31" s="101"/>
      <c r="E31" s="44"/>
      <c r="F31" s="45"/>
      <c r="H31" s="2"/>
      <c r="I31" s="7"/>
      <c r="J31" s="7"/>
      <c r="K31" s="7"/>
      <c r="L31" s="7"/>
      <c r="M31" s="7"/>
      <c r="N31" s="3"/>
    </row>
    <row r="32" spans="1:14" ht="15" customHeight="1" x14ac:dyDescent="0.3">
      <c r="A32" s="99"/>
      <c r="B32" s="100"/>
      <c r="C32" s="100"/>
      <c r="D32" s="101"/>
      <c r="E32" s="44"/>
      <c r="F32" s="45"/>
      <c r="H32" s="2"/>
      <c r="I32" s="7"/>
      <c r="J32" s="7"/>
      <c r="K32" s="7"/>
      <c r="L32" s="7"/>
      <c r="M32" s="7"/>
      <c r="N32" s="3"/>
    </row>
    <row r="33" spans="1:14" x14ac:dyDescent="0.3">
      <c r="A33" s="99"/>
      <c r="B33" s="100"/>
      <c r="C33" s="100"/>
      <c r="D33" s="101"/>
      <c r="E33" s="44"/>
      <c r="F33" s="45"/>
      <c r="H33" s="2"/>
      <c r="I33" s="7"/>
      <c r="J33" s="7"/>
      <c r="K33" s="7"/>
      <c r="L33" s="7"/>
      <c r="M33" s="7"/>
      <c r="N33" s="3"/>
    </row>
    <row r="34" spans="1:14" ht="15" thickBot="1" x14ac:dyDescent="0.35">
      <c r="A34" s="99"/>
      <c r="B34" s="100"/>
      <c r="C34" s="100"/>
      <c r="D34" s="101"/>
      <c r="E34" s="44"/>
      <c r="F34" s="45"/>
      <c r="H34" s="9"/>
      <c r="I34" s="10"/>
      <c r="J34" s="10"/>
      <c r="K34" s="10"/>
      <c r="L34" s="10"/>
      <c r="M34" s="10"/>
      <c r="N34" s="11"/>
    </row>
    <row r="35" spans="1:14" ht="15" thickBot="1" x14ac:dyDescent="0.35">
      <c r="A35" s="88"/>
      <c r="B35" s="89"/>
      <c r="C35" s="89"/>
      <c r="D35" s="89"/>
      <c r="E35" s="90"/>
      <c r="F35" s="91"/>
      <c r="H35" s="96"/>
      <c r="I35" s="96"/>
    </row>
    <row r="36" spans="1:14" ht="15" thickTop="1" x14ac:dyDescent="0.3">
      <c r="A36" s="92" t="s">
        <v>2</v>
      </c>
      <c r="B36" s="93"/>
      <c r="C36" s="93"/>
      <c r="D36" s="93"/>
      <c r="E36" s="94">
        <f>SUM(E15:F34)</f>
        <v>19558.11</v>
      </c>
      <c r="F36" s="95"/>
    </row>
  </sheetData>
  <mergeCells count="107">
    <mergeCell ref="H28:M28"/>
    <mergeCell ref="H23:M23"/>
    <mergeCell ref="H25:K25"/>
    <mergeCell ref="L25:M25"/>
    <mergeCell ref="H26:K26"/>
    <mergeCell ref="E31:F31"/>
    <mergeCell ref="A30:D30"/>
    <mergeCell ref="E30:F30"/>
    <mergeCell ref="A28:D28"/>
    <mergeCell ref="E28:F28"/>
    <mergeCell ref="A29:D29"/>
    <mergeCell ref="E29:F29"/>
    <mergeCell ref="A23:D23"/>
    <mergeCell ref="E23:F23"/>
    <mergeCell ref="A25:D25"/>
    <mergeCell ref="E25:F25"/>
    <mergeCell ref="A26:D26"/>
    <mergeCell ref="E26:F26"/>
    <mergeCell ref="A24:D24"/>
    <mergeCell ref="E24:F24"/>
    <mergeCell ref="A20:D20"/>
    <mergeCell ref="E20:F20"/>
    <mergeCell ref="A17:D17"/>
    <mergeCell ref="E17:F17"/>
    <mergeCell ref="A18:D18"/>
    <mergeCell ref="E18:F18"/>
    <mergeCell ref="H35:I35"/>
    <mergeCell ref="A22:D22"/>
    <mergeCell ref="E22:F22"/>
    <mergeCell ref="A32:D32"/>
    <mergeCell ref="E32:F32"/>
    <mergeCell ref="A33:D33"/>
    <mergeCell ref="E33:F33"/>
    <mergeCell ref="H20:M20"/>
    <mergeCell ref="H21:K21"/>
    <mergeCell ref="L21:M21"/>
    <mergeCell ref="L26:M26"/>
    <mergeCell ref="H24:K24"/>
    <mergeCell ref="L24:M24"/>
    <mergeCell ref="A21:D21"/>
    <mergeCell ref="E21:F21"/>
    <mergeCell ref="L22:M22"/>
    <mergeCell ref="H22:K22"/>
    <mergeCell ref="A31:D31"/>
    <mergeCell ref="H18:M18"/>
    <mergeCell ref="H19:K19"/>
    <mergeCell ref="L19:M19"/>
    <mergeCell ref="H15:K15"/>
    <mergeCell ref="H11:K11"/>
    <mergeCell ref="L11:M11"/>
    <mergeCell ref="E16:F16"/>
    <mergeCell ref="O12:R13"/>
    <mergeCell ref="A12:F12"/>
    <mergeCell ref="L14:M14"/>
    <mergeCell ref="L15:M15"/>
    <mergeCell ref="H16:K16"/>
    <mergeCell ref="A16:D16"/>
    <mergeCell ref="A14:F14"/>
    <mergeCell ref="A15:D15"/>
    <mergeCell ref="E15:F15"/>
    <mergeCell ref="A19:D19"/>
    <mergeCell ref="E19:F19"/>
    <mergeCell ref="L16:M16"/>
    <mergeCell ref="A10:D10"/>
    <mergeCell ref="E10:F10"/>
    <mergeCell ref="E13:F13"/>
    <mergeCell ref="H13:K13"/>
    <mergeCell ref="L13:M13"/>
    <mergeCell ref="H10:K10"/>
    <mergeCell ref="L10:M10"/>
    <mergeCell ref="H12:M12"/>
    <mergeCell ref="H14:K14"/>
    <mergeCell ref="H8:K8"/>
    <mergeCell ref="L8:M8"/>
    <mergeCell ref="H6:K6"/>
    <mergeCell ref="L6:M6"/>
    <mergeCell ref="A6:D6"/>
    <mergeCell ref="E6:F6"/>
    <mergeCell ref="H7:M7"/>
    <mergeCell ref="A9:D9"/>
    <mergeCell ref="E9:F9"/>
    <mergeCell ref="H9:K9"/>
    <mergeCell ref="L9:M9"/>
    <mergeCell ref="A34:D34"/>
    <mergeCell ref="E34:F34"/>
    <mergeCell ref="A35:D35"/>
    <mergeCell ref="E35:F35"/>
    <mergeCell ref="A36:D36"/>
    <mergeCell ref="E36:F36"/>
    <mergeCell ref="A27:F27"/>
    <mergeCell ref="A1:F1"/>
    <mergeCell ref="H1:M1"/>
    <mergeCell ref="A2:D2"/>
    <mergeCell ref="E2:F2"/>
    <mergeCell ref="A3:F3"/>
    <mergeCell ref="H3:M3"/>
    <mergeCell ref="A4:F4"/>
    <mergeCell ref="H4:K4"/>
    <mergeCell ref="L4:M4"/>
    <mergeCell ref="H2:M2"/>
    <mergeCell ref="A5:D5"/>
    <mergeCell ref="E5:F5"/>
    <mergeCell ref="H5:K5"/>
    <mergeCell ref="L5:M5"/>
    <mergeCell ref="A7:F7"/>
    <mergeCell ref="A8:D8"/>
    <mergeCell ref="E8:F8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"/>
  <sheetViews>
    <sheetView workbookViewId="0">
      <selection activeCell="Z16" sqref="Z16"/>
    </sheetView>
  </sheetViews>
  <sheetFormatPr defaultRowHeight="14.4" x14ac:dyDescent="0.3"/>
  <cols>
    <col min="1" max="1" width="3" customWidth="1"/>
    <col min="4" max="4" width="11.88671875" customWidth="1"/>
    <col min="5" max="5" width="9.5546875" customWidth="1"/>
    <col min="6" max="6" width="8.5546875" customWidth="1"/>
    <col min="7" max="7" width="2.88671875" customWidth="1"/>
    <col min="9" max="9" width="9.6640625" customWidth="1"/>
    <col min="13" max="13" width="5.88671875" customWidth="1"/>
    <col min="14" max="14" width="5.44140625" customWidth="1"/>
    <col min="15" max="15" width="5.88671875" customWidth="1"/>
    <col min="17" max="17" width="2.44140625" customWidth="1"/>
  </cols>
  <sheetData>
    <row r="1" spans="1:18" ht="24" customHeight="1" x14ac:dyDescent="0.3">
      <c r="A1" s="20" t="s">
        <v>0</v>
      </c>
      <c r="B1" s="21"/>
      <c r="C1" s="21"/>
      <c r="D1" s="21"/>
      <c r="E1" s="21"/>
      <c r="F1" s="22"/>
      <c r="H1" s="27" t="s">
        <v>35</v>
      </c>
      <c r="I1" s="28"/>
      <c r="J1" s="28"/>
      <c r="K1" s="28"/>
      <c r="L1" s="28"/>
      <c r="M1" s="29"/>
    </row>
    <row r="2" spans="1:18" x14ac:dyDescent="0.3">
      <c r="A2" s="62" t="s">
        <v>1</v>
      </c>
      <c r="B2" s="63"/>
      <c r="C2" s="63"/>
      <c r="D2" s="64"/>
      <c r="E2" s="83" t="s">
        <v>8</v>
      </c>
      <c r="F2" s="84"/>
      <c r="H2" s="74" t="s">
        <v>34</v>
      </c>
      <c r="I2" s="63"/>
      <c r="J2" s="63"/>
      <c r="K2" s="63"/>
      <c r="L2" s="63"/>
      <c r="M2" s="75"/>
    </row>
    <row r="3" spans="1:18" ht="6" customHeight="1" x14ac:dyDescent="0.3">
      <c r="A3" s="85"/>
      <c r="B3" s="86"/>
      <c r="C3" s="86"/>
      <c r="D3" s="86"/>
      <c r="E3" s="86"/>
      <c r="F3" s="87"/>
      <c r="H3" s="76"/>
      <c r="I3" s="77"/>
      <c r="J3" s="77"/>
      <c r="K3" s="77"/>
      <c r="L3" s="77"/>
      <c r="M3" s="78"/>
    </row>
    <row r="4" spans="1:18" x14ac:dyDescent="0.3">
      <c r="A4" s="52" t="s">
        <v>3</v>
      </c>
      <c r="B4" s="53"/>
      <c r="C4" s="53"/>
      <c r="D4" s="53"/>
      <c r="E4" s="53"/>
      <c r="F4" s="54"/>
      <c r="H4" s="30" t="s">
        <v>18</v>
      </c>
      <c r="I4" s="31"/>
      <c r="J4" s="31"/>
      <c r="K4" s="32"/>
      <c r="L4" s="35">
        <v>593.91</v>
      </c>
      <c r="M4" s="36"/>
    </row>
    <row r="5" spans="1:18" x14ac:dyDescent="0.3">
      <c r="A5" s="46" t="s">
        <v>5</v>
      </c>
      <c r="B5" s="47"/>
      <c r="C5" s="47"/>
      <c r="D5" s="48"/>
      <c r="E5" s="44">
        <f>'Oct '!L21</f>
        <v>137674.24000000002</v>
      </c>
      <c r="F5" s="45"/>
      <c r="G5" s="1"/>
      <c r="H5" s="37" t="s">
        <v>18</v>
      </c>
      <c r="I5" s="38"/>
      <c r="J5" s="38"/>
      <c r="K5" s="39"/>
      <c r="L5" s="35"/>
      <c r="M5" s="36"/>
    </row>
    <row r="6" spans="1:18" x14ac:dyDescent="0.3">
      <c r="A6" s="46" t="s">
        <v>38</v>
      </c>
      <c r="B6" s="47"/>
      <c r="C6" s="47"/>
      <c r="D6" s="48"/>
      <c r="E6" s="35">
        <f>'Oct '!L22</f>
        <v>125002.88</v>
      </c>
      <c r="F6" s="43"/>
      <c r="H6" s="37" t="s">
        <v>18</v>
      </c>
      <c r="I6" s="38"/>
      <c r="J6" s="38"/>
      <c r="K6" s="39"/>
      <c r="L6" s="35"/>
      <c r="M6" s="36"/>
    </row>
    <row r="7" spans="1:18" x14ac:dyDescent="0.3">
      <c r="A7" s="52" t="s">
        <v>4</v>
      </c>
      <c r="B7" s="53"/>
      <c r="C7" s="53"/>
      <c r="D7" s="53"/>
      <c r="E7" s="53"/>
      <c r="F7" s="54"/>
      <c r="H7" s="49" t="s">
        <v>32</v>
      </c>
      <c r="I7" s="50"/>
      <c r="J7" s="50"/>
      <c r="K7" s="50"/>
      <c r="L7" s="50"/>
      <c r="M7" s="51"/>
    </row>
    <row r="8" spans="1:18" x14ac:dyDescent="0.3">
      <c r="A8" s="46" t="s">
        <v>26</v>
      </c>
      <c r="B8" s="47"/>
      <c r="C8" s="47"/>
      <c r="D8" s="48"/>
      <c r="E8" s="44">
        <f>'Oct '!L24</f>
        <v>237999.29</v>
      </c>
      <c r="F8" s="45"/>
      <c r="H8" s="30" t="s">
        <v>31</v>
      </c>
      <c r="I8" s="31"/>
      <c r="J8" s="31"/>
      <c r="K8" s="32"/>
      <c r="L8" s="33"/>
      <c r="M8" s="34"/>
    </row>
    <row r="9" spans="1:18" ht="15" thickBot="1" x14ac:dyDescent="0.35">
      <c r="A9" s="46" t="s">
        <v>7</v>
      </c>
      <c r="B9" s="47"/>
      <c r="C9" s="47"/>
      <c r="D9" s="48"/>
      <c r="E9" s="44">
        <f>'Oct '!L25</f>
        <v>104625.81</v>
      </c>
      <c r="F9" s="45"/>
      <c r="H9" s="30" t="s">
        <v>36</v>
      </c>
      <c r="I9" s="31"/>
      <c r="J9" s="31"/>
      <c r="K9" s="32"/>
      <c r="L9" s="33"/>
      <c r="M9" s="34"/>
    </row>
    <row r="10" spans="1:18" ht="15" thickTop="1" x14ac:dyDescent="0.3">
      <c r="A10" s="79" t="s">
        <v>2</v>
      </c>
      <c r="B10" s="80"/>
      <c r="C10" s="80"/>
      <c r="D10" s="80"/>
      <c r="E10" s="81">
        <f>SUM(E5+E6+E8+E9)</f>
        <v>605302.22</v>
      </c>
      <c r="F10" s="82"/>
      <c r="H10" s="73" t="s">
        <v>37</v>
      </c>
      <c r="I10" s="41"/>
      <c r="J10" s="41"/>
      <c r="K10" s="42"/>
      <c r="L10" s="35"/>
      <c r="M10" s="36"/>
    </row>
    <row r="11" spans="1:18" x14ac:dyDescent="0.3">
      <c r="H11" s="30" t="s">
        <v>25</v>
      </c>
      <c r="I11" s="31"/>
      <c r="J11" s="31"/>
      <c r="K11" s="32"/>
      <c r="L11" s="35"/>
      <c r="M11" s="36"/>
    </row>
    <row r="12" spans="1:18" x14ac:dyDescent="0.3">
      <c r="A12" s="20" t="s">
        <v>17</v>
      </c>
      <c r="B12" s="21"/>
      <c r="C12" s="21"/>
      <c r="D12" s="21"/>
      <c r="E12" s="21"/>
      <c r="F12" s="22"/>
      <c r="H12" s="49" t="s">
        <v>33</v>
      </c>
      <c r="I12" s="50"/>
      <c r="J12" s="50"/>
      <c r="K12" s="50"/>
      <c r="L12" s="50"/>
      <c r="M12" s="51"/>
      <c r="O12" s="67" t="s">
        <v>44</v>
      </c>
      <c r="P12" s="67"/>
      <c r="Q12" s="67"/>
      <c r="R12" s="67"/>
    </row>
    <row r="13" spans="1:18" ht="15.75" customHeight="1" x14ac:dyDescent="0.3">
      <c r="A13" s="4"/>
      <c r="B13" s="5"/>
      <c r="C13" s="5"/>
      <c r="D13" s="6"/>
      <c r="E13" s="60" t="s">
        <v>10</v>
      </c>
      <c r="F13" s="61"/>
      <c r="H13" s="30" t="s">
        <v>39</v>
      </c>
      <c r="I13" s="31"/>
      <c r="J13" s="31"/>
      <c r="K13" s="32"/>
      <c r="L13" s="68"/>
      <c r="M13" s="69"/>
      <c r="O13" s="67"/>
      <c r="P13" s="67"/>
      <c r="Q13" s="67"/>
      <c r="R13" s="67"/>
    </row>
    <row r="14" spans="1:18" x14ac:dyDescent="0.3">
      <c r="A14" s="70" t="s">
        <v>11</v>
      </c>
      <c r="B14" s="71"/>
      <c r="C14" s="71"/>
      <c r="D14" s="71"/>
      <c r="E14" s="71"/>
      <c r="F14" s="72"/>
      <c r="H14" s="55" t="s">
        <v>22</v>
      </c>
      <c r="I14" s="56"/>
      <c r="J14" s="56"/>
      <c r="K14" s="56"/>
      <c r="L14" s="18"/>
      <c r="M14" s="59"/>
    </row>
    <row r="15" spans="1:18" ht="13.5" customHeight="1" thickBot="1" x14ac:dyDescent="0.35">
      <c r="A15" s="40" t="s">
        <v>21</v>
      </c>
      <c r="B15" s="41"/>
      <c r="C15" s="41"/>
      <c r="D15" s="42"/>
      <c r="E15" s="35">
        <v>17666.66</v>
      </c>
      <c r="F15" s="43"/>
      <c r="H15" s="73" t="s">
        <v>23</v>
      </c>
      <c r="I15" s="41"/>
      <c r="J15" s="41"/>
      <c r="K15" s="42"/>
      <c r="L15" s="35"/>
      <c r="M15" s="36"/>
    </row>
    <row r="16" spans="1:18" ht="15.6" thickTop="1" thickBot="1" x14ac:dyDescent="0.35">
      <c r="A16" s="40" t="s">
        <v>50</v>
      </c>
      <c r="B16" s="41"/>
      <c r="C16" s="41"/>
      <c r="D16" s="42"/>
      <c r="E16" s="35"/>
      <c r="F16" s="43"/>
      <c r="H16" s="23" t="s">
        <v>2</v>
      </c>
      <c r="I16" s="24"/>
      <c r="J16" s="24"/>
      <c r="K16" s="24"/>
      <c r="L16" s="25">
        <f>SUM(L4+L5+L6)</f>
        <v>593.91</v>
      </c>
      <c r="M16" s="26"/>
    </row>
    <row r="17" spans="1:14" x14ac:dyDescent="0.3">
      <c r="A17" s="40" t="s">
        <v>27</v>
      </c>
      <c r="B17" s="41"/>
      <c r="C17" s="41"/>
      <c r="D17" s="42"/>
      <c r="E17" s="35">
        <v>292.64999999999998</v>
      </c>
      <c r="F17" s="43"/>
    </row>
    <row r="18" spans="1:14" x14ac:dyDescent="0.3">
      <c r="A18" s="40" t="s">
        <v>51</v>
      </c>
      <c r="B18" s="41"/>
      <c r="C18" s="41"/>
      <c r="D18" s="42"/>
      <c r="E18" s="35">
        <v>358.62</v>
      </c>
      <c r="F18" s="43"/>
      <c r="H18" s="20" t="s">
        <v>0</v>
      </c>
      <c r="I18" s="21"/>
      <c r="J18" s="21"/>
      <c r="K18" s="21"/>
      <c r="L18" s="21"/>
      <c r="M18" s="22"/>
    </row>
    <row r="19" spans="1:14" x14ac:dyDescent="0.3">
      <c r="A19" s="40" t="s">
        <v>52</v>
      </c>
      <c r="B19" s="41"/>
      <c r="C19" s="41"/>
      <c r="D19" s="42"/>
      <c r="E19" s="35">
        <v>158.55000000000001</v>
      </c>
      <c r="F19" s="43"/>
      <c r="H19" s="62" t="s">
        <v>1</v>
      </c>
      <c r="I19" s="63"/>
      <c r="J19" s="63"/>
      <c r="K19" s="64"/>
      <c r="L19" s="65" t="s">
        <v>9</v>
      </c>
      <c r="M19" s="66"/>
    </row>
    <row r="20" spans="1:14" x14ac:dyDescent="0.3">
      <c r="A20" s="57" t="s">
        <v>24</v>
      </c>
      <c r="B20" s="58"/>
      <c r="C20" s="58"/>
      <c r="D20" s="58"/>
      <c r="E20" s="35"/>
      <c r="F20" s="43"/>
      <c r="H20" s="52" t="s">
        <v>3</v>
      </c>
      <c r="I20" s="53"/>
      <c r="J20" s="53"/>
      <c r="K20" s="53"/>
      <c r="L20" s="53"/>
      <c r="M20" s="54"/>
    </row>
    <row r="21" spans="1:14" x14ac:dyDescent="0.3">
      <c r="A21" s="40" t="s">
        <v>13</v>
      </c>
      <c r="B21" s="41"/>
      <c r="C21" s="41"/>
      <c r="D21" s="42"/>
      <c r="E21" s="35">
        <v>950</v>
      </c>
      <c r="F21" s="43"/>
      <c r="H21" s="46" t="s">
        <v>5</v>
      </c>
      <c r="I21" s="47"/>
      <c r="J21" s="47"/>
      <c r="K21" s="48"/>
      <c r="L21" s="44">
        <f>SUM(E5+L4+L5+L6+L8-L9+L13)-E33</f>
        <v>89799.180000000022</v>
      </c>
      <c r="M21" s="45"/>
    </row>
    <row r="22" spans="1:14" x14ac:dyDescent="0.3">
      <c r="A22" s="40" t="s">
        <v>14</v>
      </c>
      <c r="B22" s="41"/>
      <c r="C22" s="41"/>
      <c r="D22" s="42"/>
      <c r="E22" s="35">
        <v>261.47000000000003</v>
      </c>
      <c r="F22" s="43"/>
      <c r="H22" s="46" t="s">
        <v>38</v>
      </c>
      <c r="I22" s="47"/>
      <c r="J22" s="47"/>
      <c r="K22" s="48"/>
      <c r="L22" s="35">
        <f>+E6+L13+L9</f>
        <v>125002.88</v>
      </c>
      <c r="M22" s="43"/>
    </row>
    <row r="23" spans="1:14" x14ac:dyDescent="0.3">
      <c r="A23" s="57" t="s">
        <v>15</v>
      </c>
      <c r="B23" s="58"/>
      <c r="C23" s="58"/>
      <c r="D23" s="58"/>
      <c r="E23" s="18">
        <v>754.12</v>
      </c>
      <c r="F23" s="19"/>
      <c r="H23" s="52" t="s">
        <v>4</v>
      </c>
      <c r="I23" s="53"/>
      <c r="J23" s="53"/>
      <c r="K23" s="53"/>
      <c r="L23" s="53"/>
      <c r="M23" s="54"/>
    </row>
    <row r="24" spans="1:14" x14ac:dyDescent="0.3">
      <c r="A24" s="40" t="s">
        <v>20</v>
      </c>
      <c r="B24" s="41"/>
      <c r="C24" s="41"/>
      <c r="D24" s="42"/>
      <c r="E24" s="35">
        <v>100</v>
      </c>
      <c r="F24" s="43"/>
      <c r="H24" s="46" t="s">
        <v>6</v>
      </c>
      <c r="I24" s="47"/>
      <c r="J24" s="47"/>
      <c r="K24" s="48"/>
      <c r="L24" s="44">
        <f>SUM(E8+L14+L10-L11)</f>
        <v>237999.29</v>
      </c>
      <c r="M24" s="45"/>
    </row>
    <row r="25" spans="1:14" ht="15" thickBot="1" x14ac:dyDescent="0.35">
      <c r="A25" s="40" t="s">
        <v>49</v>
      </c>
      <c r="B25" s="41"/>
      <c r="C25" s="41"/>
      <c r="D25" s="42"/>
      <c r="E25" s="35">
        <v>31.63</v>
      </c>
      <c r="F25" s="43"/>
      <c r="H25" s="46" t="s">
        <v>7</v>
      </c>
      <c r="I25" s="47"/>
      <c r="J25" s="47"/>
      <c r="K25" s="48"/>
      <c r="L25" s="44">
        <f>SUM(E9+L15)</f>
        <v>104625.81</v>
      </c>
      <c r="M25" s="45"/>
    </row>
    <row r="26" spans="1:14" ht="15" thickTop="1" x14ac:dyDescent="0.3">
      <c r="A26" s="40" t="s">
        <v>16</v>
      </c>
      <c r="B26" s="41"/>
      <c r="C26" s="41"/>
      <c r="D26" s="42"/>
      <c r="E26" s="18">
        <v>31.25</v>
      </c>
      <c r="F26" s="19"/>
      <c r="H26" s="79" t="s">
        <v>2</v>
      </c>
      <c r="I26" s="80"/>
      <c r="J26" s="80"/>
      <c r="K26" s="80"/>
      <c r="L26" s="81">
        <f>SUM(L21+L22+L24+L25)</f>
        <v>557427.16</v>
      </c>
      <c r="M26" s="82"/>
    </row>
    <row r="27" spans="1:14" ht="15" thickBot="1" x14ac:dyDescent="0.35">
      <c r="A27" s="16" t="s">
        <v>12</v>
      </c>
      <c r="B27" s="17"/>
      <c r="C27" s="17"/>
      <c r="D27" s="17"/>
      <c r="E27" s="14"/>
      <c r="F27" s="15"/>
    </row>
    <row r="28" spans="1:14" x14ac:dyDescent="0.3">
      <c r="A28" s="99" t="s">
        <v>53</v>
      </c>
      <c r="B28" s="100"/>
      <c r="C28" s="100"/>
      <c r="D28" s="100"/>
      <c r="E28" s="35">
        <v>22399</v>
      </c>
      <c r="F28" s="43"/>
      <c r="H28" s="97" t="s">
        <v>19</v>
      </c>
      <c r="I28" s="98"/>
      <c r="J28" s="98"/>
      <c r="K28" s="98"/>
      <c r="L28" s="98"/>
      <c r="M28" s="98"/>
      <c r="N28" s="8"/>
    </row>
    <row r="29" spans="1:14" x14ac:dyDescent="0.3">
      <c r="A29" s="88" t="s">
        <v>54</v>
      </c>
      <c r="B29" s="89"/>
      <c r="C29" s="89"/>
      <c r="D29" s="89"/>
      <c r="E29" s="102">
        <v>5465.02</v>
      </c>
      <c r="F29" s="103"/>
      <c r="H29" s="2"/>
      <c r="I29" s="7"/>
      <c r="J29" s="7"/>
      <c r="K29" s="7"/>
      <c r="L29" s="7"/>
      <c r="M29" s="7"/>
      <c r="N29" s="3"/>
    </row>
    <row r="30" spans="1:14" x14ac:dyDescent="0.3">
      <c r="A30" s="99"/>
      <c r="B30" s="100"/>
      <c r="C30" s="100"/>
      <c r="D30" s="101"/>
      <c r="E30" s="44"/>
      <c r="F30" s="45"/>
      <c r="H30" s="2"/>
      <c r="I30" s="7"/>
      <c r="J30" s="7"/>
      <c r="K30" s="7"/>
      <c r="L30" s="7"/>
      <c r="M30" s="7"/>
      <c r="N30" s="3"/>
    </row>
    <row r="31" spans="1:14" ht="15" thickBot="1" x14ac:dyDescent="0.35">
      <c r="A31" s="99"/>
      <c r="B31" s="100"/>
      <c r="C31" s="100"/>
      <c r="D31" s="101"/>
      <c r="E31" s="44"/>
      <c r="F31" s="45"/>
      <c r="H31" s="9"/>
      <c r="I31" s="10"/>
      <c r="J31" s="10"/>
      <c r="K31" s="10"/>
      <c r="L31" s="10"/>
      <c r="M31" s="10"/>
      <c r="N31" s="11"/>
    </row>
    <row r="32" spans="1:14" ht="15" thickBot="1" x14ac:dyDescent="0.35">
      <c r="A32" s="88"/>
      <c r="B32" s="89"/>
      <c r="C32" s="89"/>
      <c r="D32" s="89"/>
      <c r="E32" s="90"/>
      <c r="F32" s="91"/>
      <c r="H32" s="96"/>
      <c r="I32" s="96"/>
    </row>
    <row r="33" spans="1:6" ht="15" thickTop="1" x14ac:dyDescent="0.3">
      <c r="A33" s="92" t="s">
        <v>2</v>
      </c>
      <c r="B33" s="93"/>
      <c r="C33" s="93"/>
      <c r="D33" s="93"/>
      <c r="E33" s="94">
        <f>SUM(E15:F31)</f>
        <v>48468.97</v>
      </c>
      <c r="F33" s="95"/>
    </row>
  </sheetData>
  <mergeCells count="100">
    <mergeCell ref="H32:I32"/>
    <mergeCell ref="H26:K26"/>
    <mergeCell ref="L26:M26"/>
    <mergeCell ref="H28:M28"/>
    <mergeCell ref="H23:M23"/>
    <mergeCell ref="H24:K24"/>
    <mergeCell ref="L24:M24"/>
    <mergeCell ref="H25:K25"/>
    <mergeCell ref="L25:M25"/>
    <mergeCell ref="A28:D28"/>
    <mergeCell ref="E28:F28"/>
    <mergeCell ref="A29:D29"/>
    <mergeCell ref="E29:F29"/>
    <mergeCell ref="O12:R13"/>
    <mergeCell ref="A14:F14"/>
    <mergeCell ref="H14:K14"/>
    <mergeCell ref="L14:M14"/>
    <mergeCell ref="H18:M18"/>
    <mergeCell ref="A20:D20"/>
    <mergeCell ref="E20:F20"/>
    <mergeCell ref="H20:M20"/>
    <mergeCell ref="A21:D21"/>
    <mergeCell ref="E13:F13"/>
    <mergeCell ref="E19:F19"/>
    <mergeCell ref="H19:K19"/>
    <mergeCell ref="L10:M10"/>
    <mergeCell ref="A3:F3"/>
    <mergeCell ref="H3:M3"/>
    <mergeCell ref="A4:F4"/>
    <mergeCell ref="A5:D5"/>
    <mergeCell ref="E5:F5"/>
    <mergeCell ref="H5:K5"/>
    <mergeCell ref="L5:M5"/>
    <mergeCell ref="A7:F7"/>
    <mergeCell ref="H7:M7"/>
    <mergeCell ref="A8:D8"/>
    <mergeCell ref="E8:F8"/>
    <mergeCell ref="H9:K9"/>
    <mergeCell ref="L9:M9"/>
    <mergeCell ref="H8:K8"/>
    <mergeCell ref="L8:M8"/>
    <mergeCell ref="A18:D18"/>
    <mergeCell ref="E18:F18"/>
    <mergeCell ref="L16:M16"/>
    <mergeCell ref="H13:K13"/>
    <mergeCell ref="L13:M13"/>
    <mergeCell ref="H16:K16"/>
    <mergeCell ref="A15:D15"/>
    <mergeCell ref="E15:F15"/>
    <mergeCell ref="A16:D16"/>
    <mergeCell ref="A17:D17"/>
    <mergeCell ref="E17:F17"/>
    <mergeCell ref="H21:K21"/>
    <mergeCell ref="L21:M21"/>
    <mergeCell ref="H22:K22"/>
    <mergeCell ref="L22:M22"/>
    <mergeCell ref="A9:D9"/>
    <mergeCell ref="L19:M19"/>
    <mergeCell ref="A19:D19"/>
    <mergeCell ref="E9:F9"/>
    <mergeCell ref="E16:F16"/>
    <mergeCell ref="H15:K15"/>
    <mergeCell ref="L15:M15"/>
    <mergeCell ref="H10:K10"/>
    <mergeCell ref="H12:M12"/>
    <mergeCell ref="A12:F12"/>
    <mergeCell ref="H11:K11"/>
    <mergeCell ref="L11:M11"/>
    <mergeCell ref="E31:F31"/>
    <mergeCell ref="A32:D32"/>
    <mergeCell ref="E32:F32"/>
    <mergeCell ref="A1:F1"/>
    <mergeCell ref="H1:M1"/>
    <mergeCell ref="H4:K4"/>
    <mergeCell ref="L4:M4"/>
    <mergeCell ref="A2:D2"/>
    <mergeCell ref="E2:F2"/>
    <mergeCell ref="H2:M2"/>
    <mergeCell ref="A6:D6"/>
    <mergeCell ref="E6:F6"/>
    <mergeCell ref="H6:K6"/>
    <mergeCell ref="L6:M6"/>
    <mergeCell ref="A10:D10"/>
    <mergeCell ref="E10:F10"/>
    <mergeCell ref="A33:D33"/>
    <mergeCell ref="E33:F33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  <mergeCell ref="A30:D30"/>
    <mergeCell ref="E30:F30"/>
    <mergeCell ref="A26:D26"/>
    <mergeCell ref="E26:F26"/>
    <mergeCell ref="A31:D31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6"/>
  <sheetViews>
    <sheetView workbookViewId="0">
      <selection activeCell="N4" sqref="N4"/>
    </sheetView>
  </sheetViews>
  <sheetFormatPr defaultRowHeight="14.4" x14ac:dyDescent="0.3"/>
  <cols>
    <col min="1" max="1" width="3" customWidth="1"/>
    <col min="4" max="4" width="11.88671875" customWidth="1"/>
    <col min="5" max="5" width="9.5546875" customWidth="1"/>
    <col min="6" max="6" width="8.5546875" customWidth="1"/>
    <col min="7" max="7" width="2.88671875" customWidth="1"/>
    <col min="9" max="9" width="9.6640625" customWidth="1"/>
    <col min="13" max="13" width="5.88671875" customWidth="1"/>
    <col min="14" max="14" width="5.44140625" customWidth="1"/>
    <col min="15" max="15" width="5.88671875" customWidth="1"/>
    <col min="17" max="17" width="2.44140625" customWidth="1"/>
  </cols>
  <sheetData>
    <row r="1" spans="1:18" ht="24" customHeight="1" x14ac:dyDescent="0.3">
      <c r="A1" s="20" t="s">
        <v>0</v>
      </c>
      <c r="B1" s="21"/>
      <c r="C1" s="21"/>
      <c r="D1" s="21"/>
      <c r="E1" s="21"/>
      <c r="F1" s="22"/>
      <c r="H1" s="27" t="s">
        <v>35</v>
      </c>
      <c r="I1" s="28"/>
      <c r="J1" s="28"/>
      <c r="K1" s="28"/>
      <c r="L1" s="28"/>
      <c r="M1" s="29"/>
    </row>
    <row r="2" spans="1:18" x14ac:dyDescent="0.3">
      <c r="A2" s="62" t="s">
        <v>1</v>
      </c>
      <c r="B2" s="63"/>
      <c r="C2" s="63"/>
      <c r="D2" s="64"/>
      <c r="E2" s="83" t="s">
        <v>8</v>
      </c>
      <c r="F2" s="84"/>
      <c r="H2" s="74" t="s">
        <v>34</v>
      </c>
      <c r="I2" s="63"/>
      <c r="J2" s="63"/>
      <c r="K2" s="63"/>
      <c r="L2" s="63"/>
      <c r="M2" s="75"/>
    </row>
    <row r="3" spans="1:18" ht="6" customHeight="1" x14ac:dyDescent="0.3">
      <c r="A3" s="85"/>
      <c r="B3" s="86"/>
      <c r="C3" s="86"/>
      <c r="D3" s="86"/>
      <c r="E3" s="86"/>
      <c r="F3" s="87"/>
      <c r="H3" s="76"/>
      <c r="I3" s="77"/>
      <c r="J3" s="77"/>
      <c r="K3" s="77"/>
      <c r="L3" s="77"/>
      <c r="M3" s="78"/>
    </row>
    <row r="4" spans="1:18" x14ac:dyDescent="0.3">
      <c r="A4" s="52" t="s">
        <v>3</v>
      </c>
      <c r="B4" s="53"/>
      <c r="C4" s="53"/>
      <c r="D4" s="53"/>
      <c r="E4" s="53"/>
      <c r="F4" s="54"/>
      <c r="H4" s="30" t="s">
        <v>18</v>
      </c>
      <c r="I4" s="31"/>
      <c r="J4" s="31"/>
      <c r="K4" s="32"/>
      <c r="L4" s="35">
        <v>14732.3</v>
      </c>
      <c r="M4" s="36"/>
    </row>
    <row r="5" spans="1:18" x14ac:dyDescent="0.3">
      <c r="A5" s="46" t="s">
        <v>5</v>
      </c>
      <c r="B5" s="47"/>
      <c r="C5" s="47"/>
      <c r="D5" s="48"/>
      <c r="E5" s="44">
        <f>'Nov '!L21</f>
        <v>89799.180000000022</v>
      </c>
      <c r="F5" s="45"/>
      <c r="G5" s="1"/>
      <c r="H5" s="37" t="s">
        <v>18</v>
      </c>
      <c r="I5" s="38"/>
      <c r="J5" s="38"/>
      <c r="K5" s="39"/>
      <c r="L5" s="35">
        <v>38043.97</v>
      </c>
      <c r="M5" s="36"/>
    </row>
    <row r="6" spans="1:18" x14ac:dyDescent="0.3">
      <c r="A6" s="46" t="s">
        <v>38</v>
      </c>
      <c r="B6" s="47"/>
      <c r="C6" s="47"/>
      <c r="D6" s="48"/>
      <c r="E6" s="35">
        <f>'Nov '!L22</f>
        <v>125002.88</v>
      </c>
      <c r="F6" s="43"/>
      <c r="H6" s="37" t="s">
        <v>18</v>
      </c>
      <c r="I6" s="38"/>
      <c r="J6" s="38"/>
      <c r="K6" s="39"/>
      <c r="L6" s="35"/>
      <c r="M6" s="36"/>
    </row>
    <row r="7" spans="1:18" x14ac:dyDescent="0.3">
      <c r="A7" s="52" t="s">
        <v>4</v>
      </c>
      <c r="B7" s="53"/>
      <c r="C7" s="53"/>
      <c r="D7" s="53"/>
      <c r="E7" s="53"/>
      <c r="F7" s="54"/>
      <c r="H7" s="49" t="s">
        <v>32</v>
      </c>
      <c r="I7" s="50"/>
      <c r="J7" s="50"/>
      <c r="K7" s="50"/>
      <c r="L7" s="50"/>
      <c r="M7" s="51"/>
    </row>
    <row r="8" spans="1:18" x14ac:dyDescent="0.3">
      <c r="A8" s="46" t="s">
        <v>26</v>
      </c>
      <c r="B8" s="47"/>
      <c r="C8" s="47"/>
      <c r="D8" s="48"/>
      <c r="E8" s="44">
        <f>'Nov '!L24</f>
        <v>237999.29</v>
      </c>
      <c r="F8" s="45"/>
      <c r="H8" s="30" t="s">
        <v>31</v>
      </c>
      <c r="I8" s="31"/>
      <c r="J8" s="31"/>
      <c r="K8" s="32"/>
      <c r="L8" s="33"/>
      <c r="M8" s="34"/>
    </row>
    <row r="9" spans="1:18" ht="15" thickBot="1" x14ac:dyDescent="0.35">
      <c r="A9" s="46" t="s">
        <v>7</v>
      </c>
      <c r="B9" s="47"/>
      <c r="C9" s="47"/>
      <c r="D9" s="48"/>
      <c r="E9" s="44">
        <f>'Nov '!L25</f>
        <v>104625.81</v>
      </c>
      <c r="F9" s="45"/>
      <c r="H9" s="30" t="s">
        <v>36</v>
      </c>
      <c r="I9" s="31"/>
      <c r="J9" s="31"/>
      <c r="K9" s="32"/>
      <c r="L9" s="33"/>
      <c r="M9" s="34"/>
    </row>
    <row r="10" spans="1:18" ht="15" thickTop="1" x14ac:dyDescent="0.3">
      <c r="A10" s="79" t="s">
        <v>2</v>
      </c>
      <c r="B10" s="80"/>
      <c r="C10" s="80"/>
      <c r="D10" s="80"/>
      <c r="E10" s="81">
        <f>SUM(E5+E6+E8+E9)</f>
        <v>557427.16</v>
      </c>
      <c r="F10" s="82"/>
      <c r="H10" s="73" t="s">
        <v>37</v>
      </c>
      <c r="I10" s="41"/>
      <c r="J10" s="41"/>
      <c r="K10" s="42"/>
      <c r="L10" s="35"/>
      <c r="M10" s="36"/>
    </row>
    <row r="11" spans="1:18" x14ac:dyDescent="0.3">
      <c r="H11" s="30" t="s">
        <v>25</v>
      </c>
      <c r="I11" s="31"/>
      <c r="J11" s="31"/>
      <c r="K11" s="32"/>
      <c r="L11" s="35"/>
      <c r="M11" s="36"/>
    </row>
    <row r="12" spans="1:18" x14ac:dyDescent="0.3">
      <c r="A12" s="20"/>
      <c r="B12" s="21"/>
      <c r="C12" s="21"/>
      <c r="D12" s="21"/>
      <c r="E12" s="21"/>
      <c r="F12" s="22"/>
      <c r="H12" s="49" t="s">
        <v>33</v>
      </c>
      <c r="I12" s="50"/>
      <c r="J12" s="50"/>
      <c r="K12" s="50"/>
      <c r="L12" s="50"/>
      <c r="M12" s="51"/>
      <c r="O12" s="67" t="s">
        <v>45</v>
      </c>
      <c r="P12" s="67"/>
      <c r="Q12" s="67"/>
      <c r="R12" s="67"/>
    </row>
    <row r="13" spans="1:18" ht="15.75" customHeight="1" x14ac:dyDescent="0.3">
      <c r="A13" s="4"/>
      <c r="B13" s="5"/>
      <c r="C13" s="5"/>
      <c r="D13" s="6"/>
      <c r="E13" s="60" t="s">
        <v>10</v>
      </c>
      <c r="F13" s="61"/>
      <c r="H13" s="30" t="s">
        <v>39</v>
      </c>
      <c r="I13" s="31"/>
      <c r="J13" s="31"/>
      <c r="K13" s="32"/>
      <c r="L13" s="68"/>
      <c r="M13" s="69"/>
      <c r="O13" s="67"/>
      <c r="P13" s="67"/>
      <c r="Q13" s="67"/>
      <c r="R13" s="67"/>
    </row>
    <row r="14" spans="1:18" x14ac:dyDescent="0.3">
      <c r="A14" s="70" t="s">
        <v>11</v>
      </c>
      <c r="B14" s="71"/>
      <c r="C14" s="71"/>
      <c r="D14" s="71"/>
      <c r="E14" s="71"/>
      <c r="F14" s="72"/>
      <c r="H14" s="55" t="s">
        <v>22</v>
      </c>
      <c r="I14" s="56"/>
      <c r="J14" s="56"/>
      <c r="K14" s="56"/>
      <c r="L14" s="18"/>
      <c r="M14" s="59"/>
    </row>
    <row r="15" spans="1:18" ht="13.5" customHeight="1" thickBot="1" x14ac:dyDescent="0.35">
      <c r="A15" s="40" t="s">
        <v>21</v>
      </c>
      <c r="B15" s="41"/>
      <c r="C15" s="41"/>
      <c r="D15" s="42"/>
      <c r="E15" s="35">
        <v>17666.66</v>
      </c>
      <c r="F15" s="43"/>
      <c r="H15" s="73" t="s">
        <v>23</v>
      </c>
      <c r="I15" s="41"/>
      <c r="J15" s="41"/>
      <c r="K15" s="42"/>
      <c r="L15" s="35"/>
      <c r="M15" s="36"/>
    </row>
    <row r="16" spans="1:18" ht="15.6" thickTop="1" thickBot="1" x14ac:dyDescent="0.35">
      <c r="A16" s="40" t="s">
        <v>50</v>
      </c>
      <c r="B16" s="41"/>
      <c r="C16" s="41"/>
      <c r="D16" s="42"/>
      <c r="E16" s="35"/>
      <c r="F16" s="43"/>
      <c r="H16" s="23" t="s">
        <v>2</v>
      </c>
      <c r="I16" s="24"/>
      <c r="J16" s="24"/>
      <c r="K16" s="24"/>
      <c r="L16" s="25">
        <f>SUM(L4+L5+L6)</f>
        <v>52776.270000000004</v>
      </c>
      <c r="M16" s="26"/>
    </row>
    <row r="17" spans="1:14" x14ac:dyDescent="0.3">
      <c r="A17" s="40" t="s">
        <v>27</v>
      </c>
      <c r="B17" s="41"/>
      <c r="C17" s="41"/>
      <c r="D17" s="42"/>
      <c r="E17" s="35">
        <v>292.64999999999998</v>
      </c>
      <c r="F17" s="43"/>
    </row>
    <row r="18" spans="1:14" x14ac:dyDescent="0.3">
      <c r="A18" s="40" t="s">
        <v>51</v>
      </c>
      <c r="B18" s="41"/>
      <c r="C18" s="41"/>
      <c r="D18" s="42"/>
      <c r="E18" s="35">
        <v>358.62</v>
      </c>
      <c r="F18" s="43"/>
      <c r="H18" s="20" t="s">
        <v>0</v>
      </c>
      <c r="I18" s="21"/>
      <c r="J18" s="21"/>
      <c r="K18" s="21"/>
      <c r="L18" s="21"/>
      <c r="M18" s="22"/>
    </row>
    <row r="19" spans="1:14" x14ac:dyDescent="0.3">
      <c r="A19" s="40" t="s">
        <v>52</v>
      </c>
      <c r="B19" s="41"/>
      <c r="C19" s="41"/>
      <c r="D19" s="42"/>
      <c r="E19" s="35">
        <v>158.55000000000001</v>
      </c>
      <c r="F19" s="43"/>
      <c r="H19" s="62" t="s">
        <v>1</v>
      </c>
      <c r="I19" s="63"/>
      <c r="J19" s="63"/>
      <c r="K19" s="64"/>
      <c r="L19" s="65" t="s">
        <v>9</v>
      </c>
      <c r="M19" s="66"/>
    </row>
    <row r="20" spans="1:14" x14ac:dyDescent="0.3">
      <c r="A20" s="57" t="s">
        <v>24</v>
      </c>
      <c r="B20" s="58"/>
      <c r="C20" s="58"/>
      <c r="D20" s="58"/>
      <c r="E20" s="35"/>
      <c r="F20" s="43"/>
      <c r="H20" s="52" t="s">
        <v>3</v>
      </c>
      <c r="I20" s="53"/>
      <c r="J20" s="53"/>
      <c r="K20" s="53"/>
      <c r="L20" s="53"/>
      <c r="M20" s="54"/>
    </row>
    <row r="21" spans="1:14" x14ac:dyDescent="0.3">
      <c r="A21" s="40" t="s">
        <v>13</v>
      </c>
      <c r="B21" s="41"/>
      <c r="C21" s="41"/>
      <c r="D21" s="42"/>
      <c r="E21" s="35">
        <v>950</v>
      </c>
      <c r="F21" s="43"/>
      <c r="H21" s="46" t="s">
        <v>5</v>
      </c>
      <c r="I21" s="47"/>
      <c r="J21" s="47"/>
      <c r="K21" s="48"/>
      <c r="L21" s="44">
        <f>SUM(E5+L4+L5+L6+L8-L9+L13)-E36</f>
        <v>114379.19</v>
      </c>
      <c r="M21" s="45"/>
    </row>
    <row r="22" spans="1:14" x14ac:dyDescent="0.3">
      <c r="A22" s="40" t="s">
        <v>14</v>
      </c>
      <c r="B22" s="41"/>
      <c r="C22" s="41"/>
      <c r="D22" s="42"/>
      <c r="E22" s="35">
        <v>244.85</v>
      </c>
      <c r="F22" s="43"/>
      <c r="H22" s="46" t="s">
        <v>38</v>
      </c>
      <c r="I22" s="47"/>
      <c r="J22" s="47"/>
      <c r="K22" s="48"/>
      <c r="L22" s="35">
        <f>+E6+L13+L9</f>
        <v>125002.88</v>
      </c>
      <c r="M22" s="43"/>
    </row>
    <row r="23" spans="1:14" x14ac:dyDescent="0.3">
      <c r="A23" s="57" t="s">
        <v>15</v>
      </c>
      <c r="B23" s="58"/>
      <c r="C23" s="58"/>
      <c r="D23" s="58"/>
      <c r="E23" s="18">
        <v>628.5</v>
      </c>
      <c r="F23" s="19"/>
      <c r="H23" s="52" t="s">
        <v>4</v>
      </c>
      <c r="I23" s="53"/>
      <c r="J23" s="53"/>
      <c r="K23" s="53"/>
      <c r="L23" s="53"/>
      <c r="M23" s="54"/>
    </row>
    <row r="24" spans="1:14" x14ac:dyDescent="0.3">
      <c r="A24" s="40" t="s">
        <v>20</v>
      </c>
      <c r="B24" s="41"/>
      <c r="C24" s="41"/>
      <c r="D24" s="42"/>
      <c r="E24" s="35">
        <v>100</v>
      </c>
      <c r="F24" s="43"/>
      <c r="H24" s="46" t="s">
        <v>6</v>
      </c>
      <c r="I24" s="47"/>
      <c r="J24" s="47"/>
      <c r="K24" s="48"/>
      <c r="L24" s="44">
        <f>SUM(E8+L14+L10-L11)</f>
        <v>237999.29</v>
      </c>
      <c r="M24" s="45"/>
    </row>
    <row r="25" spans="1:14" ht="15" thickBot="1" x14ac:dyDescent="0.35">
      <c r="A25" s="40" t="s">
        <v>49</v>
      </c>
      <c r="B25" s="41"/>
      <c r="C25" s="41"/>
      <c r="D25" s="42"/>
      <c r="E25" s="35">
        <v>31.63</v>
      </c>
      <c r="F25" s="43"/>
      <c r="H25" s="46" t="s">
        <v>7</v>
      </c>
      <c r="I25" s="47"/>
      <c r="J25" s="47"/>
      <c r="K25" s="48"/>
      <c r="L25" s="44">
        <f>SUM(E9+L15)</f>
        <v>104625.81</v>
      </c>
      <c r="M25" s="45"/>
    </row>
    <row r="26" spans="1:14" ht="15" thickTop="1" x14ac:dyDescent="0.3">
      <c r="A26" s="40" t="s">
        <v>16</v>
      </c>
      <c r="B26" s="41"/>
      <c r="C26" s="41"/>
      <c r="D26" s="42"/>
      <c r="E26" s="18">
        <v>40.99</v>
      </c>
      <c r="F26" s="19"/>
      <c r="H26" s="79" t="s">
        <v>2</v>
      </c>
      <c r="I26" s="80"/>
      <c r="J26" s="80"/>
      <c r="K26" s="80"/>
      <c r="L26" s="81">
        <f>SUM(L21+L22+L24+L25)</f>
        <v>582007.16999999993</v>
      </c>
      <c r="M26" s="82"/>
    </row>
    <row r="27" spans="1:14" ht="15" thickBot="1" x14ac:dyDescent="0.35">
      <c r="A27" s="16" t="s">
        <v>12</v>
      </c>
      <c r="B27" s="17"/>
      <c r="C27" s="17"/>
      <c r="D27" s="17"/>
      <c r="E27" s="14"/>
      <c r="F27" s="15"/>
    </row>
    <row r="28" spans="1:14" x14ac:dyDescent="0.3">
      <c r="A28" s="99" t="s">
        <v>55</v>
      </c>
      <c r="B28" s="100"/>
      <c r="C28" s="100"/>
      <c r="D28" s="100"/>
      <c r="E28" s="35">
        <v>7723.81</v>
      </c>
      <c r="F28" s="43"/>
      <c r="H28" s="97" t="s">
        <v>19</v>
      </c>
      <c r="I28" s="98"/>
      <c r="J28" s="98"/>
      <c r="K28" s="98"/>
      <c r="L28" s="98"/>
      <c r="M28" s="98"/>
      <c r="N28" s="8"/>
    </row>
    <row r="29" spans="1:14" x14ac:dyDescent="0.3">
      <c r="A29" s="88"/>
      <c r="B29" s="89"/>
      <c r="C29" s="89"/>
      <c r="D29" s="89"/>
      <c r="E29" s="102"/>
      <c r="F29" s="103"/>
      <c r="H29" s="2"/>
      <c r="I29" s="7"/>
      <c r="J29" s="7"/>
      <c r="K29" s="7"/>
      <c r="L29" s="7"/>
      <c r="M29" s="7"/>
      <c r="N29" s="3"/>
    </row>
    <row r="30" spans="1:14" x14ac:dyDescent="0.3">
      <c r="A30" s="88"/>
      <c r="B30" s="89"/>
      <c r="C30" s="89"/>
      <c r="D30" s="89"/>
      <c r="E30" s="102"/>
      <c r="F30" s="103"/>
      <c r="H30" s="2"/>
      <c r="I30" s="7"/>
      <c r="J30" s="7"/>
      <c r="K30" s="7"/>
      <c r="L30" s="7"/>
      <c r="M30" s="7"/>
      <c r="N30" s="3"/>
    </row>
    <row r="31" spans="1:14" x14ac:dyDescent="0.3">
      <c r="A31" s="99"/>
      <c r="B31" s="100"/>
      <c r="C31" s="100"/>
      <c r="D31" s="101"/>
      <c r="E31" s="44"/>
      <c r="F31" s="45"/>
      <c r="H31" s="2"/>
      <c r="I31" s="7"/>
      <c r="J31" s="7"/>
      <c r="K31" s="7"/>
      <c r="L31" s="7"/>
      <c r="M31" s="7"/>
      <c r="N31" s="3"/>
    </row>
    <row r="32" spans="1:14" ht="15" customHeight="1" x14ac:dyDescent="0.3">
      <c r="A32" s="99"/>
      <c r="B32" s="100"/>
      <c r="C32" s="100"/>
      <c r="D32" s="101"/>
      <c r="E32" s="44"/>
      <c r="F32" s="45"/>
      <c r="H32" s="2"/>
      <c r="I32" s="7"/>
      <c r="J32" s="7"/>
      <c r="K32" s="7"/>
      <c r="L32" s="7"/>
      <c r="M32" s="7"/>
      <c r="N32" s="3"/>
    </row>
    <row r="33" spans="1:14" x14ac:dyDescent="0.3">
      <c r="A33" s="99"/>
      <c r="B33" s="100"/>
      <c r="C33" s="100"/>
      <c r="D33" s="101"/>
      <c r="E33" s="44"/>
      <c r="F33" s="45"/>
      <c r="H33" s="2"/>
      <c r="I33" s="7"/>
      <c r="J33" s="7"/>
      <c r="K33" s="7"/>
      <c r="L33" s="7"/>
      <c r="M33" s="7"/>
      <c r="N33" s="3"/>
    </row>
    <row r="34" spans="1:14" ht="15" thickBot="1" x14ac:dyDescent="0.35">
      <c r="A34" s="99"/>
      <c r="B34" s="100"/>
      <c r="C34" s="100"/>
      <c r="D34" s="101"/>
      <c r="E34" s="44"/>
      <c r="F34" s="45"/>
      <c r="H34" s="9"/>
      <c r="I34" s="10"/>
      <c r="J34" s="10"/>
      <c r="K34" s="10"/>
      <c r="L34" s="10"/>
      <c r="M34" s="10"/>
      <c r="N34" s="11"/>
    </row>
    <row r="35" spans="1:14" ht="15" thickBot="1" x14ac:dyDescent="0.35">
      <c r="A35" s="88"/>
      <c r="B35" s="89"/>
      <c r="C35" s="89"/>
      <c r="D35" s="89"/>
      <c r="E35" s="90"/>
      <c r="F35" s="91"/>
      <c r="H35" s="96"/>
      <c r="I35" s="96"/>
    </row>
    <row r="36" spans="1:14" ht="15" thickTop="1" x14ac:dyDescent="0.3">
      <c r="A36" s="92" t="s">
        <v>2</v>
      </c>
      <c r="B36" s="93"/>
      <c r="C36" s="93"/>
      <c r="D36" s="93"/>
      <c r="E36" s="94">
        <f>SUM(E15:F34)</f>
        <v>28196.260000000002</v>
      </c>
      <c r="F36" s="95"/>
    </row>
  </sheetData>
  <mergeCells count="106">
    <mergeCell ref="H35:I35"/>
    <mergeCell ref="L16:M16"/>
    <mergeCell ref="H20:M20"/>
    <mergeCell ref="H21:K21"/>
    <mergeCell ref="L21:M21"/>
    <mergeCell ref="H23:M23"/>
    <mergeCell ref="H25:K25"/>
    <mergeCell ref="L25:M25"/>
    <mergeCell ref="H26:K26"/>
    <mergeCell ref="L26:M26"/>
    <mergeCell ref="H22:K22"/>
    <mergeCell ref="L22:M22"/>
    <mergeCell ref="H28:M28"/>
    <mergeCell ref="A32:D32"/>
    <mergeCell ref="E32:F32"/>
    <mergeCell ref="A30:D30"/>
    <mergeCell ref="E30:F30"/>
    <mergeCell ref="A31:D31"/>
    <mergeCell ref="E31:F31"/>
    <mergeCell ref="E33:F33"/>
    <mergeCell ref="A33:D33"/>
    <mergeCell ref="A22:D22"/>
    <mergeCell ref="E22:F22"/>
    <mergeCell ref="A28:D28"/>
    <mergeCell ref="E28:F28"/>
    <mergeCell ref="A29:D29"/>
    <mergeCell ref="E29:F29"/>
    <mergeCell ref="A25:D25"/>
    <mergeCell ref="E25:F25"/>
    <mergeCell ref="A26:D26"/>
    <mergeCell ref="E26:F26"/>
    <mergeCell ref="A19:D19"/>
    <mergeCell ref="E19:F19"/>
    <mergeCell ref="A20:D20"/>
    <mergeCell ref="E20:F20"/>
    <mergeCell ref="A21:D21"/>
    <mergeCell ref="E21:F21"/>
    <mergeCell ref="L24:M24"/>
    <mergeCell ref="H24:K24"/>
    <mergeCell ref="A23:D23"/>
    <mergeCell ref="E23:F23"/>
    <mergeCell ref="H19:K19"/>
    <mergeCell ref="L19:M19"/>
    <mergeCell ref="A24:D24"/>
    <mergeCell ref="E24:F24"/>
    <mergeCell ref="A14:F14"/>
    <mergeCell ref="A15:D15"/>
    <mergeCell ref="E15:F15"/>
    <mergeCell ref="H13:K13"/>
    <mergeCell ref="L13:M13"/>
    <mergeCell ref="E16:F16"/>
    <mergeCell ref="H18:M18"/>
    <mergeCell ref="A18:D18"/>
    <mergeCell ref="E18:F18"/>
    <mergeCell ref="A16:D16"/>
    <mergeCell ref="A17:D17"/>
    <mergeCell ref="E17:F17"/>
    <mergeCell ref="H14:K14"/>
    <mergeCell ref="L14:M14"/>
    <mergeCell ref="H15:K15"/>
    <mergeCell ref="L15:M15"/>
    <mergeCell ref="H16:K16"/>
    <mergeCell ref="E8:F8"/>
    <mergeCell ref="H6:K6"/>
    <mergeCell ref="L6:M6"/>
    <mergeCell ref="A6:D6"/>
    <mergeCell ref="E6:F6"/>
    <mergeCell ref="H7:M7"/>
    <mergeCell ref="O12:R13"/>
    <mergeCell ref="A12:F12"/>
    <mergeCell ref="A9:D9"/>
    <mergeCell ref="E9:F9"/>
    <mergeCell ref="H11:K11"/>
    <mergeCell ref="L11:M11"/>
    <mergeCell ref="A10:D10"/>
    <mergeCell ref="E10:F10"/>
    <mergeCell ref="E13:F13"/>
    <mergeCell ref="H9:K9"/>
    <mergeCell ref="L9:M9"/>
    <mergeCell ref="H10:K10"/>
    <mergeCell ref="L10:M10"/>
    <mergeCell ref="H12:M12"/>
    <mergeCell ref="A34:D34"/>
    <mergeCell ref="E34:F34"/>
    <mergeCell ref="A35:D35"/>
    <mergeCell ref="E35:F35"/>
    <mergeCell ref="A36:D36"/>
    <mergeCell ref="E36:F36"/>
    <mergeCell ref="A1:F1"/>
    <mergeCell ref="H1:M1"/>
    <mergeCell ref="A2:D2"/>
    <mergeCell ref="E2:F2"/>
    <mergeCell ref="A3:F3"/>
    <mergeCell ref="H3:M3"/>
    <mergeCell ref="A4:F4"/>
    <mergeCell ref="H4:K4"/>
    <mergeCell ref="L4:M4"/>
    <mergeCell ref="H2:M2"/>
    <mergeCell ref="A5:D5"/>
    <mergeCell ref="E5:F5"/>
    <mergeCell ref="H5:K5"/>
    <mergeCell ref="L5:M5"/>
    <mergeCell ref="A7:F7"/>
    <mergeCell ref="H8:K8"/>
    <mergeCell ref="L8:M8"/>
    <mergeCell ref="A8:D8"/>
  </mergeCells>
  <pageMargins left="0.25" right="0.25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FE3BF-5CB9-4D13-B856-75A0C49835B1}">
  <dimension ref="A1:R35"/>
  <sheetViews>
    <sheetView workbookViewId="0">
      <selection activeCell="U22" sqref="U21:U22"/>
    </sheetView>
  </sheetViews>
  <sheetFormatPr defaultRowHeight="14.4" x14ac:dyDescent="0.3"/>
  <cols>
    <col min="1" max="1" width="3" customWidth="1"/>
    <col min="4" max="4" width="9.77734375" customWidth="1"/>
    <col min="5" max="5" width="9.5546875" customWidth="1"/>
    <col min="6" max="6" width="8.5546875" customWidth="1"/>
    <col min="7" max="7" width="2" customWidth="1"/>
    <col min="9" max="9" width="9.6640625" customWidth="1"/>
    <col min="11" max="11" width="6.21875" customWidth="1"/>
    <col min="13" max="13" width="5.88671875" customWidth="1"/>
    <col min="14" max="14" width="7.88671875" customWidth="1"/>
    <col min="15" max="15" width="5.88671875" customWidth="1"/>
    <col min="17" max="17" width="2.44140625" customWidth="1"/>
  </cols>
  <sheetData>
    <row r="1" spans="1:18" ht="24" customHeight="1" x14ac:dyDescent="0.3">
      <c r="A1" s="20" t="s">
        <v>0</v>
      </c>
      <c r="B1" s="21"/>
      <c r="C1" s="21"/>
      <c r="D1" s="21"/>
      <c r="E1" s="21"/>
      <c r="F1" s="22"/>
      <c r="H1" s="27" t="s">
        <v>35</v>
      </c>
      <c r="I1" s="28"/>
      <c r="J1" s="28"/>
      <c r="K1" s="28"/>
      <c r="L1" s="28"/>
      <c r="M1" s="29"/>
    </row>
    <row r="2" spans="1:18" x14ac:dyDescent="0.3">
      <c r="A2" s="62" t="s">
        <v>1</v>
      </c>
      <c r="B2" s="63"/>
      <c r="C2" s="63"/>
      <c r="D2" s="64"/>
      <c r="E2" s="83" t="s">
        <v>8</v>
      </c>
      <c r="F2" s="84"/>
      <c r="H2" s="74" t="s">
        <v>34</v>
      </c>
      <c r="I2" s="63"/>
      <c r="J2" s="63"/>
      <c r="K2" s="63"/>
      <c r="L2" s="63"/>
      <c r="M2" s="75"/>
    </row>
    <row r="3" spans="1:18" ht="6" customHeight="1" x14ac:dyDescent="0.3">
      <c r="A3" s="85"/>
      <c r="B3" s="86"/>
      <c r="C3" s="86"/>
      <c r="D3" s="86"/>
      <c r="E3" s="86"/>
      <c r="F3" s="87"/>
      <c r="H3" s="76"/>
      <c r="I3" s="77"/>
      <c r="J3" s="77"/>
      <c r="K3" s="77"/>
      <c r="L3" s="77"/>
      <c r="M3" s="78"/>
    </row>
    <row r="4" spans="1:18" x14ac:dyDescent="0.3">
      <c r="A4" s="52" t="s">
        <v>3</v>
      </c>
      <c r="B4" s="53"/>
      <c r="C4" s="53"/>
      <c r="D4" s="53"/>
      <c r="E4" s="53"/>
      <c r="F4" s="54"/>
      <c r="H4" s="30" t="s">
        <v>18</v>
      </c>
      <c r="I4" s="31"/>
      <c r="J4" s="31"/>
      <c r="K4" s="32"/>
      <c r="L4" s="35">
        <v>28377.46</v>
      </c>
      <c r="M4" s="36"/>
    </row>
    <row r="5" spans="1:18" x14ac:dyDescent="0.3">
      <c r="A5" s="46" t="s">
        <v>5</v>
      </c>
      <c r="B5" s="47"/>
      <c r="C5" s="47"/>
      <c r="D5" s="48"/>
      <c r="E5" s="44">
        <f>Dec!L21</f>
        <v>114379.19</v>
      </c>
      <c r="F5" s="45"/>
      <c r="G5" s="1"/>
      <c r="H5" s="37" t="s">
        <v>18</v>
      </c>
      <c r="I5" s="38"/>
      <c r="J5" s="38"/>
      <c r="K5" s="39"/>
      <c r="L5" s="35"/>
      <c r="M5" s="36"/>
    </row>
    <row r="6" spans="1:18" x14ac:dyDescent="0.3">
      <c r="A6" s="46" t="s">
        <v>38</v>
      </c>
      <c r="B6" s="47"/>
      <c r="C6" s="47"/>
      <c r="D6" s="48"/>
      <c r="E6" s="35">
        <f>Dec!L22</f>
        <v>125002.88</v>
      </c>
      <c r="F6" s="43"/>
      <c r="H6" s="37" t="s">
        <v>18</v>
      </c>
      <c r="I6" s="38"/>
      <c r="J6" s="38"/>
      <c r="K6" s="39"/>
      <c r="L6" s="35"/>
      <c r="M6" s="36"/>
    </row>
    <row r="7" spans="1:18" x14ac:dyDescent="0.3">
      <c r="A7" s="52" t="s">
        <v>4</v>
      </c>
      <c r="B7" s="53"/>
      <c r="C7" s="53"/>
      <c r="D7" s="53"/>
      <c r="E7" s="53"/>
      <c r="F7" s="54"/>
      <c r="H7" s="49" t="s">
        <v>32</v>
      </c>
      <c r="I7" s="50"/>
      <c r="J7" s="50"/>
      <c r="K7" s="50"/>
      <c r="L7" s="50"/>
      <c r="M7" s="51"/>
    </row>
    <row r="8" spans="1:18" x14ac:dyDescent="0.3">
      <c r="A8" s="46" t="s">
        <v>26</v>
      </c>
      <c r="B8" s="47"/>
      <c r="C8" s="47"/>
      <c r="D8" s="48"/>
      <c r="E8" s="44">
        <f>Dec!L24</f>
        <v>237999.29</v>
      </c>
      <c r="F8" s="45"/>
      <c r="H8" s="30" t="s">
        <v>31</v>
      </c>
      <c r="I8" s="31"/>
      <c r="J8" s="31"/>
      <c r="K8" s="32"/>
      <c r="L8" s="33"/>
      <c r="M8" s="34"/>
    </row>
    <row r="9" spans="1:18" ht="15" thickBot="1" x14ac:dyDescent="0.35">
      <c r="A9" s="46" t="s">
        <v>7</v>
      </c>
      <c r="B9" s="47"/>
      <c r="C9" s="47"/>
      <c r="D9" s="48"/>
      <c r="E9" s="44">
        <f>Dec!L25</f>
        <v>104625.81</v>
      </c>
      <c r="F9" s="45"/>
      <c r="H9" s="30" t="s">
        <v>36</v>
      </c>
      <c r="I9" s="31"/>
      <c r="J9" s="31"/>
      <c r="K9" s="32"/>
      <c r="L9" s="33"/>
      <c r="M9" s="34"/>
    </row>
    <row r="10" spans="1:18" ht="15" thickTop="1" x14ac:dyDescent="0.3">
      <c r="A10" s="79" t="s">
        <v>2</v>
      </c>
      <c r="B10" s="80"/>
      <c r="C10" s="80"/>
      <c r="D10" s="80"/>
      <c r="E10" s="81">
        <f>SUM(E5+E6+E8+E9)</f>
        <v>582007.16999999993</v>
      </c>
      <c r="F10" s="82"/>
      <c r="H10" s="73" t="s">
        <v>37</v>
      </c>
      <c r="I10" s="41"/>
      <c r="J10" s="41"/>
      <c r="K10" s="42"/>
      <c r="L10" s="35"/>
      <c r="M10" s="36"/>
    </row>
    <row r="11" spans="1:18" x14ac:dyDescent="0.3">
      <c r="H11" s="30" t="s">
        <v>25</v>
      </c>
      <c r="I11" s="31"/>
      <c r="J11" s="31"/>
      <c r="K11" s="32"/>
      <c r="L11" s="35"/>
      <c r="M11" s="36"/>
    </row>
    <row r="12" spans="1:18" x14ac:dyDescent="0.3">
      <c r="A12" s="20"/>
      <c r="B12" s="21"/>
      <c r="C12" s="21"/>
      <c r="D12" s="21"/>
      <c r="E12" s="21"/>
      <c r="F12" s="22"/>
      <c r="H12" s="49" t="s">
        <v>33</v>
      </c>
      <c r="I12" s="50"/>
      <c r="J12" s="50"/>
      <c r="K12" s="50"/>
      <c r="L12" s="50"/>
      <c r="M12" s="51"/>
      <c r="O12" s="67" t="s">
        <v>46</v>
      </c>
      <c r="P12" s="67"/>
      <c r="Q12" s="67"/>
      <c r="R12" s="67"/>
    </row>
    <row r="13" spans="1:18" ht="15.75" customHeight="1" x14ac:dyDescent="0.3">
      <c r="A13" s="4"/>
      <c r="B13" s="5"/>
      <c r="C13" s="5"/>
      <c r="D13" s="6"/>
      <c r="E13" s="60" t="s">
        <v>10</v>
      </c>
      <c r="F13" s="61"/>
      <c r="H13" s="30" t="s">
        <v>39</v>
      </c>
      <c r="I13" s="31"/>
      <c r="J13" s="31"/>
      <c r="K13" s="32"/>
      <c r="L13" s="68"/>
      <c r="M13" s="69"/>
      <c r="O13" s="67"/>
      <c r="P13" s="67"/>
      <c r="Q13" s="67"/>
      <c r="R13" s="67"/>
    </row>
    <row r="14" spans="1:18" x14ac:dyDescent="0.3">
      <c r="A14" s="70" t="s">
        <v>11</v>
      </c>
      <c r="B14" s="71"/>
      <c r="C14" s="71"/>
      <c r="D14" s="71"/>
      <c r="E14" s="71"/>
      <c r="F14" s="72"/>
      <c r="H14" s="55" t="s">
        <v>22</v>
      </c>
      <c r="I14" s="56"/>
      <c r="J14" s="56"/>
      <c r="K14" s="56"/>
      <c r="L14" s="18"/>
      <c r="M14" s="59"/>
    </row>
    <row r="15" spans="1:18" ht="13.5" customHeight="1" thickBot="1" x14ac:dyDescent="0.35">
      <c r="A15" s="40" t="s">
        <v>21</v>
      </c>
      <c r="B15" s="41"/>
      <c r="C15" s="41"/>
      <c r="D15" s="42"/>
      <c r="E15" s="35">
        <v>17666.66</v>
      </c>
      <c r="F15" s="43"/>
      <c r="H15" s="73" t="s">
        <v>23</v>
      </c>
      <c r="I15" s="41"/>
      <c r="J15" s="41"/>
      <c r="K15" s="42"/>
      <c r="L15" s="35"/>
      <c r="M15" s="36"/>
    </row>
    <row r="16" spans="1:18" ht="15.6" thickTop="1" thickBot="1" x14ac:dyDescent="0.35">
      <c r="A16" s="40" t="s">
        <v>50</v>
      </c>
      <c r="B16" s="41"/>
      <c r="C16" s="41"/>
      <c r="D16" s="42"/>
      <c r="E16" s="35">
        <v>105</v>
      </c>
      <c r="F16" s="43"/>
      <c r="H16" s="23" t="s">
        <v>2</v>
      </c>
      <c r="I16" s="24"/>
      <c r="J16" s="24"/>
      <c r="K16" s="24"/>
      <c r="L16" s="25">
        <f>SUM(L4+L5+L6)</f>
        <v>28377.46</v>
      </c>
      <c r="M16" s="26"/>
    </row>
    <row r="17" spans="1:14" x14ac:dyDescent="0.3">
      <c r="A17" s="40" t="s">
        <v>27</v>
      </c>
      <c r="B17" s="41"/>
      <c r="C17" s="41"/>
      <c r="D17" s="42"/>
      <c r="E17" s="35">
        <v>292.64999999999998</v>
      </c>
      <c r="F17" s="43"/>
    </row>
    <row r="18" spans="1:14" x14ac:dyDescent="0.3">
      <c r="A18" s="40" t="s">
        <v>51</v>
      </c>
      <c r="B18" s="41"/>
      <c r="C18" s="41"/>
      <c r="D18" s="42"/>
      <c r="E18" s="35">
        <v>358.62</v>
      </c>
      <c r="F18" s="43"/>
      <c r="H18" s="20" t="s">
        <v>0</v>
      </c>
      <c r="I18" s="21"/>
      <c r="J18" s="21"/>
      <c r="K18" s="21"/>
      <c r="L18" s="21"/>
      <c r="M18" s="22"/>
    </row>
    <row r="19" spans="1:14" x14ac:dyDescent="0.3">
      <c r="A19" s="40" t="s">
        <v>52</v>
      </c>
      <c r="B19" s="41"/>
      <c r="C19" s="41"/>
      <c r="D19" s="42"/>
      <c r="E19" s="35">
        <v>158.55000000000001</v>
      </c>
      <c r="F19" s="43"/>
      <c r="H19" s="62" t="s">
        <v>1</v>
      </c>
      <c r="I19" s="63"/>
      <c r="J19" s="63"/>
      <c r="K19" s="64"/>
      <c r="L19" s="65" t="s">
        <v>9</v>
      </c>
      <c r="M19" s="66"/>
    </row>
    <row r="20" spans="1:14" x14ac:dyDescent="0.3">
      <c r="A20" s="57" t="s">
        <v>24</v>
      </c>
      <c r="B20" s="58"/>
      <c r="C20" s="58"/>
      <c r="D20" s="58"/>
      <c r="E20" s="35">
        <v>92.01</v>
      </c>
      <c r="F20" s="43"/>
      <c r="H20" s="52" t="s">
        <v>3</v>
      </c>
      <c r="I20" s="53"/>
      <c r="J20" s="53"/>
      <c r="K20" s="53"/>
      <c r="L20" s="53"/>
      <c r="M20" s="54"/>
    </row>
    <row r="21" spans="1:14" x14ac:dyDescent="0.3">
      <c r="A21" s="40" t="s">
        <v>13</v>
      </c>
      <c r="B21" s="41"/>
      <c r="C21" s="41"/>
      <c r="D21" s="42"/>
      <c r="E21" s="35">
        <v>950</v>
      </c>
      <c r="F21" s="43"/>
      <c r="H21" s="46" t="s">
        <v>5</v>
      </c>
      <c r="I21" s="47"/>
      <c r="J21" s="47"/>
      <c r="K21" s="48"/>
      <c r="L21" s="44">
        <f>SUM(E5+L4+L5+L6+L8-L9+L13)-E33</f>
        <v>142756.65</v>
      </c>
      <c r="M21" s="45"/>
    </row>
    <row r="22" spans="1:14" x14ac:dyDescent="0.3">
      <c r="A22" s="40" t="s">
        <v>14</v>
      </c>
      <c r="B22" s="41"/>
      <c r="C22" s="41"/>
      <c r="D22" s="42"/>
      <c r="E22" s="35">
        <v>278.08999999999997</v>
      </c>
      <c r="F22" s="43"/>
      <c r="H22" s="46" t="s">
        <v>38</v>
      </c>
      <c r="I22" s="47"/>
      <c r="J22" s="47"/>
      <c r="K22" s="48"/>
      <c r="L22" s="35">
        <f>+E6+L13+L9</f>
        <v>125002.88</v>
      </c>
      <c r="M22" s="43"/>
    </row>
    <row r="23" spans="1:14" x14ac:dyDescent="0.3">
      <c r="A23" s="57" t="s">
        <v>15</v>
      </c>
      <c r="B23" s="58"/>
      <c r="C23" s="58"/>
      <c r="D23" s="58"/>
      <c r="E23" s="18">
        <v>630.65</v>
      </c>
      <c r="F23" s="19"/>
      <c r="H23" s="52" t="s">
        <v>4</v>
      </c>
      <c r="I23" s="53"/>
      <c r="J23" s="53"/>
      <c r="K23" s="53"/>
      <c r="L23" s="53"/>
      <c r="M23" s="54"/>
    </row>
    <row r="24" spans="1:14" x14ac:dyDescent="0.3">
      <c r="A24" s="40" t="s">
        <v>20</v>
      </c>
      <c r="B24" s="41"/>
      <c r="C24" s="41"/>
      <c r="D24" s="42"/>
      <c r="E24" s="35">
        <v>100</v>
      </c>
      <c r="F24" s="43"/>
      <c r="H24" s="46" t="s">
        <v>6</v>
      </c>
      <c r="I24" s="47"/>
      <c r="J24" s="47"/>
      <c r="K24" s="48"/>
      <c r="L24" s="44">
        <f>SUM(E8+L14+L10-L11)</f>
        <v>237999.29</v>
      </c>
      <c r="M24" s="45"/>
    </row>
    <row r="25" spans="1:14" ht="15" thickBot="1" x14ac:dyDescent="0.35">
      <c r="A25" s="40" t="s">
        <v>49</v>
      </c>
      <c r="B25" s="41"/>
      <c r="C25" s="41"/>
      <c r="D25" s="42"/>
      <c r="E25" s="35">
        <v>31.63</v>
      </c>
      <c r="F25" s="43"/>
      <c r="H25" s="46" t="s">
        <v>7</v>
      </c>
      <c r="I25" s="47"/>
      <c r="J25" s="47"/>
      <c r="K25" s="48"/>
      <c r="L25" s="44">
        <f>SUM(E9+L15)</f>
        <v>104625.81</v>
      </c>
      <c r="M25" s="45"/>
    </row>
    <row r="26" spans="1:14" ht="15" thickTop="1" x14ac:dyDescent="0.3">
      <c r="A26" s="40" t="s">
        <v>16</v>
      </c>
      <c r="B26" s="41"/>
      <c r="C26" s="41"/>
      <c r="D26" s="42"/>
      <c r="E26" s="18">
        <v>76.03</v>
      </c>
      <c r="F26" s="19"/>
      <c r="H26" s="79" t="s">
        <v>2</v>
      </c>
      <c r="I26" s="80"/>
      <c r="J26" s="80"/>
      <c r="K26" s="80"/>
      <c r="L26" s="81">
        <f>SUM(L21+L22+L24+L25)</f>
        <v>610384.63000000012</v>
      </c>
      <c r="M26" s="82"/>
    </row>
    <row r="27" spans="1:14" ht="15" thickBot="1" x14ac:dyDescent="0.35">
      <c r="A27" s="16" t="s">
        <v>12</v>
      </c>
      <c r="B27" s="17"/>
      <c r="C27" s="17"/>
      <c r="D27" s="17"/>
      <c r="E27" s="14"/>
      <c r="F27" s="15"/>
    </row>
    <row r="28" spans="1:14" x14ac:dyDescent="0.3">
      <c r="A28" s="99" t="s">
        <v>56</v>
      </c>
      <c r="B28" s="100"/>
      <c r="C28" s="100"/>
      <c r="D28" s="100"/>
      <c r="E28" s="35">
        <v>261.2</v>
      </c>
      <c r="F28" s="43"/>
      <c r="H28" s="97" t="s">
        <v>19</v>
      </c>
      <c r="I28" s="98"/>
      <c r="J28" s="98"/>
      <c r="K28" s="98"/>
      <c r="L28" s="98"/>
      <c r="M28" s="98"/>
      <c r="N28" s="8"/>
    </row>
    <row r="29" spans="1:14" x14ac:dyDescent="0.3">
      <c r="A29" s="88" t="s">
        <v>59</v>
      </c>
      <c r="B29" s="89"/>
      <c r="C29" s="89"/>
      <c r="D29" s="89"/>
      <c r="E29" s="102" t="s">
        <v>61</v>
      </c>
      <c r="F29" s="103"/>
      <c r="H29" s="2" t="s">
        <v>57</v>
      </c>
      <c r="I29" s="7"/>
      <c r="J29" s="7"/>
      <c r="K29" s="7"/>
      <c r="L29" s="7"/>
      <c r="M29" s="7"/>
      <c r="N29" s="3"/>
    </row>
    <row r="30" spans="1:14" x14ac:dyDescent="0.3">
      <c r="A30" s="88" t="s">
        <v>60</v>
      </c>
      <c r="B30" s="89"/>
      <c r="C30" s="89"/>
      <c r="D30" s="89"/>
      <c r="E30" s="102">
        <v>3610.08</v>
      </c>
      <c r="F30" s="103"/>
      <c r="H30" s="2" t="s">
        <v>58</v>
      </c>
      <c r="I30" s="7"/>
      <c r="J30" s="7"/>
      <c r="K30" s="7"/>
      <c r="L30" s="7"/>
      <c r="M30" s="7"/>
      <c r="N30" s="3"/>
    </row>
    <row r="31" spans="1:14" x14ac:dyDescent="0.3">
      <c r="A31" s="99"/>
      <c r="B31" s="100"/>
      <c r="C31" s="100"/>
      <c r="D31" s="101"/>
      <c r="E31" s="44"/>
      <c r="F31" s="45"/>
      <c r="H31" s="2"/>
      <c r="I31" s="7"/>
      <c r="J31" s="7"/>
      <c r="K31" s="7"/>
      <c r="L31" s="7"/>
      <c r="M31" s="7"/>
      <c r="N31" s="3"/>
    </row>
    <row r="32" spans="1:14" ht="15" customHeight="1" x14ac:dyDescent="0.3">
      <c r="A32" s="99"/>
      <c r="B32" s="100"/>
      <c r="C32" s="100"/>
      <c r="D32" s="101"/>
      <c r="E32" s="44"/>
      <c r="F32" s="45"/>
      <c r="H32" s="2"/>
      <c r="I32" s="7"/>
      <c r="J32" s="7"/>
      <c r="K32" s="7"/>
      <c r="L32" s="7"/>
      <c r="M32" s="7"/>
      <c r="N32" s="3"/>
    </row>
    <row r="33" spans="1:14" x14ac:dyDescent="0.3">
      <c r="A33" s="99"/>
      <c r="B33" s="100"/>
      <c r="C33" s="100"/>
      <c r="D33" s="101"/>
      <c r="E33" s="44"/>
      <c r="F33" s="45"/>
      <c r="H33" s="2"/>
      <c r="I33" s="7"/>
      <c r="J33" s="7"/>
      <c r="K33" s="7"/>
      <c r="L33" s="7"/>
      <c r="M33" s="7"/>
      <c r="N33" s="3"/>
    </row>
    <row r="34" spans="1:14" ht="15" thickBot="1" x14ac:dyDescent="0.35">
      <c r="A34" s="99"/>
      <c r="B34" s="100"/>
      <c r="C34" s="100"/>
      <c r="D34" s="101"/>
      <c r="E34" s="44"/>
      <c r="F34" s="45"/>
      <c r="H34" s="9"/>
      <c r="I34" s="10"/>
      <c r="J34" s="10"/>
      <c r="K34" s="10"/>
      <c r="L34" s="10"/>
      <c r="M34" s="10"/>
      <c r="N34" s="11"/>
    </row>
    <row r="35" spans="1:14" ht="15" thickTop="1" x14ac:dyDescent="0.3">
      <c r="A35" s="92" t="s">
        <v>2</v>
      </c>
      <c r="B35" s="93"/>
      <c r="C35" s="93"/>
      <c r="D35" s="93"/>
      <c r="E35" s="94">
        <f>SUM(E15:F34)</f>
        <v>24611.17</v>
      </c>
      <c r="F35" s="95"/>
    </row>
  </sheetData>
  <mergeCells count="103">
    <mergeCell ref="H23:M23"/>
    <mergeCell ref="H24:K24"/>
    <mergeCell ref="L24:M24"/>
    <mergeCell ref="E17:F17"/>
    <mergeCell ref="H18:M18"/>
    <mergeCell ref="H19:K19"/>
    <mergeCell ref="L19:M19"/>
    <mergeCell ref="H20:M20"/>
    <mergeCell ref="L26:M26"/>
    <mergeCell ref="E33:F33"/>
    <mergeCell ref="E31:F31"/>
    <mergeCell ref="E32:F32"/>
    <mergeCell ref="L25:M25"/>
    <mergeCell ref="E18:F18"/>
    <mergeCell ref="E19:F19"/>
    <mergeCell ref="H25:K25"/>
    <mergeCell ref="A1:F1"/>
    <mergeCell ref="H1:M1"/>
    <mergeCell ref="A2:D2"/>
    <mergeCell ref="E2:F2"/>
    <mergeCell ref="H2:M2"/>
    <mergeCell ref="A4:F4"/>
    <mergeCell ref="A5:D5"/>
    <mergeCell ref="E5:F5"/>
    <mergeCell ref="E30:F30"/>
    <mergeCell ref="A28:D28"/>
    <mergeCell ref="E28:F28"/>
    <mergeCell ref="A29:D29"/>
    <mergeCell ref="E29:F29"/>
    <mergeCell ref="H26:K26"/>
    <mergeCell ref="H28:M28"/>
    <mergeCell ref="A3:F3"/>
    <mergeCell ref="H3:M3"/>
    <mergeCell ref="O12:R13"/>
    <mergeCell ref="H13:K13"/>
    <mergeCell ref="L13:M13"/>
    <mergeCell ref="A10:D10"/>
    <mergeCell ref="E10:F10"/>
    <mergeCell ref="H10:K10"/>
    <mergeCell ref="L10:M10"/>
    <mergeCell ref="A12:F12"/>
    <mergeCell ref="H12:M12"/>
    <mergeCell ref="H4:K4"/>
    <mergeCell ref="L4:M4"/>
    <mergeCell ref="H5:K5"/>
    <mergeCell ref="L5:M5"/>
    <mergeCell ref="A14:F14"/>
    <mergeCell ref="A15:D15"/>
    <mergeCell ref="E15:F15"/>
    <mergeCell ref="H15:K15"/>
    <mergeCell ref="L15:M15"/>
    <mergeCell ref="H14:K14"/>
    <mergeCell ref="L14:M14"/>
    <mergeCell ref="H6:K6"/>
    <mergeCell ref="L6:M6"/>
    <mergeCell ref="L11:M11"/>
    <mergeCell ref="A7:F7"/>
    <mergeCell ref="A8:D8"/>
    <mergeCell ref="E8:F8"/>
    <mergeCell ref="H8:K8"/>
    <mergeCell ref="L8:M8"/>
    <mergeCell ref="H9:K9"/>
    <mergeCell ref="A9:D9"/>
    <mergeCell ref="E9:F9"/>
    <mergeCell ref="H11:K11"/>
    <mergeCell ref="H7:M7"/>
    <mergeCell ref="A17:D17"/>
    <mergeCell ref="H16:K16"/>
    <mergeCell ref="L16:M16"/>
    <mergeCell ref="H22:K22"/>
    <mergeCell ref="L22:M22"/>
    <mergeCell ref="A22:D22"/>
    <mergeCell ref="E22:F22"/>
    <mergeCell ref="E21:F21"/>
    <mergeCell ref="A19:D19"/>
    <mergeCell ref="A18:D18"/>
    <mergeCell ref="A21:D21"/>
    <mergeCell ref="H21:K21"/>
    <mergeCell ref="L21:M21"/>
    <mergeCell ref="L9:M9"/>
    <mergeCell ref="A34:D34"/>
    <mergeCell ref="E34:F34"/>
    <mergeCell ref="A35:D35"/>
    <mergeCell ref="E35:F35"/>
    <mergeCell ref="A6:D6"/>
    <mergeCell ref="E6:F6"/>
    <mergeCell ref="A20:D20"/>
    <mergeCell ref="E20:F20"/>
    <mergeCell ref="E13:F13"/>
    <mergeCell ref="E16:F16"/>
    <mergeCell ref="A23:D23"/>
    <mergeCell ref="E23:F23"/>
    <mergeCell ref="A33:D33"/>
    <mergeCell ref="A31:D31"/>
    <mergeCell ref="A32:D32"/>
    <mergeCell ref="A25:D25"/>
    <mergeCell ref="E25:F25"/>
    <mergeCell ref="A24:D24"/>
    <mergeCell ref="E24:F24"/>
    <mergeCell ref="A26:D26"/>
    <mergeCell ref="E26:F26"/>
    <mergeCell ref="A30:D30"/>
    <mergeCell ref="A16:D16"/>
  </mergeCells>
  <pageMargins left="0.7" right="0.7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19E50-369D-481E-AEDD-FFC625B65CC0}">
  <dimension ref="A1:R37"/>
  <sheetViews>
    <sheetView workbookViewId="0">
      <selection activeCell="E22" sqref="E22:F22"/>
    </sheetView>
  </sheetViews>
  <sheetFormatPr defaultRowHeight="14.4" x14ac:dyDescent="0.3"/>
  <cols>
    <col min="1" max="1" width="3" customWidth="1"/>
    <col min="4" max="4" width="11.88671875" customWidth="1"/>
    <col min="5" max="5" width="9.5546875" customWidth="1"/>
    <col min="6" max="6" width="8.5546875" customWidth="1"/>
    <col min="7" max="7" width="2.88671875" customWidth="1"/>
    <col min="9" max="9" width="9.6640625" customWidth="1"/>
    <col min="13" max="13" width="5.88671875" customWidth="1"/>
    <col min="14" max="14" width="5.44140625" customWidth="1"/>
    <col min="15" max="15" width="5.88671875" customWidth="1"/>
    <col min="17" max="17" width="2.44140625" customWidth="1"/>
  </cols>
  <sheetData>
    <row r="1" spans="1:18" ht="24" customHeight="1" x14ac:dyDescent="0.3">
      <c r="A1" s="20" t="s">
        <v>0</v>
      </c>
      <c r="B1" s="21"/>
      <c r="C1" s="21"/>
      <c r="D1" s="21"/>
      <c r="E1" s="21"/>
      <c r="F1" s="22"/>
      <c r="H1" s="27" t="s">
        <v>35</v>
      </c>
      <c r="I1" s="28"/>
      <c r="J1" s="28"/>
      <c r="K1" s="28"/>
      <c r="L1" s="28"/>
      <c r="M1" s="29"/>
    </row>
    <row r="2" spans="1:18" x14ac:dyDescent="0.3">
      <c r="A2" s="62" t="s">
        <v>1</v>
      </c>
      <c r="B2" s="63"/>
      <c r="C2" s="63"/>
      <c r="D2" s="64"/>
      <c r="E2" s="83" t="s">
        <v>8</v>
      </c>
      <c r="F2" s="84"/>
      <c r="H2" s="74" t="s">
        <v>34</v>
      </c>
      <c r="I2" s="63"/>
      <c r="J2" s="63"/>
      <c r="K2" s="63"/>
      <c r="L2" s="63"/>
      <c r="M2" s="75"/>
    </row>
    <row r="3" spans="1:18" ht="6" customHeight="1" x14ac:dyDescent="0.3">
      <c r="A3" s="85"/>
      <c r="B3" s="86"/>
      <c r="C3" s="86"/>
      <c r="D3" s="86"/>
      <c r="E3" s="86"/>
      <c r="F3" s="87"/>
      <c r="H3" s="76"/>
      <c r="I3" s="77"/>
      <c r="J3" s="77"/>
      <c r="K3" s="77"/>
      <c r="L3" s="77"/>
      <c r="M3" s="78"/>
    </row>
    <row r="4" spans="1:18" x14ac:dyDescent="0.3">
      <c r="A4" s="52" t="s">
        <v>3</v>
      </c>
      <c r="B4" s="53"/>
      <c r="C4" s="53"/>
      <c r="D4" s="53"/>
      <c r="E4" s="53"/>
      <c r="F4" s="54"/>
      <c r="H4" s="30" t="s">
        <v>18</v>
      </c>
      <c r="I4" s="31"/>
      <c r="J4" s="31"/>
      <c r="K4" s="32"/>
      <c r="L4" s="35">
        <v>123505.63</v>
      </c>
      <c r="M4" s="36"/>
    </row>
    <row r="5" spans="1:18" x14ac:dyDescent="0.3">
      <c r="A5" s="46" t="s">
        <v>5</v>
      </c>
      <c r="B5" s="47"/>
      <c r="C5" s="47"/>
      <c r="D5" s="48"/>
      <c r="E5" s="44">
        <f>Jan!L21</f>
        <v>142756.65</v>
      </c>
      <c r="F5" s="45"/>
      <c r="G5" s="1"/>
      <c r="H5" s="37" t="s">
        <v>18</v>
      </c>
      <c r="I5" s="38"/>
      <c r="J5" s="38"/>
      <c r="K5" s="39"/>
      <c r="L5" s="35"/>
      <c r="M5" s="36"/>
    </row>
    <row r="6" spans="1:18" x14ac:dyDescent="0.3">
      <c r="A6" s="46" t="s">
        <v>38</v>
      </c>
      <c r="B6" s="47"/>
      <c r="C6" s="47"/>
      <c r="D6" s="48"/>
      <c r="E6" s="35">
        <f>Jan!L22</f>
        <v>125002.88</v>
      </c>
      <c r="F6" s="43"/>
      <c r="H6" s="37" t="s">
        <v>18</v>
      </c>
      <c r="I6" s="38"/>
      <c r="J6" s="38"/>
      <c r="K6" s="39"/>
      <c r="L6" s="35"/>
      <c r="M6" s="36"/>
    </row>
    <row r="7" spans="1:18" x14ac:dyDescent="0.3">
      <c r="A7" s="52" t="s">
        <v>4</v>
      </c>
      <c r="B7" s="53"/>
      <c r="C7" s="53"/>
      <c r="D7" s="53"/>
      <c r="E7" s="53"/>
      <c r="F7" s="54"/>
      <c r="H7" s="49" t="s">
        <v>32</v>
      </c>
      <c r="I7" s="50"/>
      <c r="J7" s="50"/>
      <c r="K7" s="50"/>
      <c r="L7" s="50"/>
      <c r="M7" s="51"/>
    </row>
    <row r="8" spans="1:18" x14ac:dyDescent="0.3">
      <c r="A8" s="46" t="s">
        <v>26</v>
      </c>
      <c r="B8" s="47"/>
      <c r="C8" s="47"/>
      <c r="D8" s="48"/>
      <c r="E8" s="44">
        <f>Jan!L24</f>
        <v>237999.29</v>
      </c>
      <c r="F8" s="45"/>
      <c r="H8" s="30" t="s">
        <v>31</v>
      </c>
      <c r="I8" s="31"/>
      <c r="J8" s="31"/>
      <c r="K8" s="32"/>
      <c r="L8" s="33"/>
      <c r="M8" s="34"/>
    </row>
    <row r="9" spans="1:18" ht="15" thickBot="1" x14ac:dyDescent="0.35">
      <c r="A9" s="46" t="s">
        <v>7</v>
      </c>
      <c r="B9" s="47"/>
      <c r="C9" s="47"/>
      <c r="D9" s="48"/>
      <c r="E9" s="44">
        <f>Jan!L25</f>
        <v>104625.81</v>
      </c>
      <c r="F9" s="45"/>
      <c r="H9" s="30" t="s">
        <v>36</v>
      </c>
      <c r="I9" s="31"/>
      <c r="J9" s="31"/>
      <c r="K9" s="32"/>
      <c r="L9" s="33"/>
      <c r="M9" s="34"/>
    </row>
    <row r="10" spans="1:18" ht="15" thickTop="1" x14ac:dyDescent="0.3">
      <c r="A10" s="79" t="s">
        <v>2</v>
      </c>
      <c r="B10" s="80"/>
      <c r="C10" s="80"/>
      <c r="D10" s="80"/>
      <c r="E10" s="81">
        <f>SUM(E5+E6+E8+E9)</f>
        <v>610384.63000000012</v>
      </c>
      <c r="F10" s="82"/>
      <c r="H10" s="73" t="s">
        <v>37</v>
      </c>
      <c r="I10" s="41"/>
      <c r="J10" s="41"/>
      <c r="K10" s="42"/>
      <c r="L10" s="35"/>
      <c r="M10" s="36"/>
    </row>
    <row r="11" spans="1:18" x14ac:dyDescent="0.3">
      <c r="H11" s="30" t="s">
        <v>25</v>
      </c>
      <c r="I11" s="31"/>
      <c r="J11" s="31"/>
      <c r="K11" s="32"/>
      <c r="L11" s="35"/>
      <c r="M11" s="36"/>
    </row>
    <row r="12" spans="1:18" x14ac:dyDescent="0.3">
      <c r="A12" s="20" t="s">
        <v>17</v>
      </c>
      <c r="B12" s="21"/>
      <c r="C12" s="21"/>
      <c r="D12" s="21"/>
      <c r="E12" s="21"/>
      <c r="F12" s="22"/>
      <c r="H12" s="49" t="s">
        <v>33</v>
      </c>
      <c r="I12" s="50"/>
      <c r="J12" s="50"/>
      <c r="K12" s="50"/>
      <c r="L12" s="50"/>
      <c r="M12" s="51"/>
      <c r="O12" s="67" t="s">
        <v>47</v>
      </c>
      <c r="P12" s="67"/>
      <c r="Q12" s="67"/>
      <c r="R12" s="67"/>
    </row>
    <row r="13" spans="1:18" ht="15.75" customHeight="1" x14ac:dyDescent="0.3">
      <c r="A13" s="4"/>
      <c r="B13" s="5"/>
      <c r="C13" s="5"/>
      <c r="D13" s="6"/>
      <c r="E13" s="60" t="s">
        <v>10</v>
      </c>
      <c r="F13" s="61"/>
      <c r="H13" s="30" t="s">
        <v>39</v>
      </c>
      <c r="I13" s="31"/>
      <c r="J13" s="31"/>
      <c r="K13" s="32"/>
      <c r="L13" s="68"/>
      <c r="M13" s="69"/>
      <c r="O13" s="67"/>
      <c r="P13" s="67"/>
      <c r="Q13" s="67"/>
      <c r="R13" s="67"/>
    </row>
    <row r="14" spans="1:18" x14ac:dyDescent="0.3">
      <c r="A14" s="70" t="s">
        <v>11</v>
      </c>
      <c r="B14" s="71"/>
      <c r="C14" s="71"/>
      <c r="D14" s="71"/>
      <c r="E14" s="71"/>
      <c r="F14" s="72"/>
      <c r="H14" s="55" t="s">
        <v>22</v>
      </c>
      <c r="I14" s="56"/>
      <c r="J14" s="56"/>
      <c r="K14" s="56"/>
      <c r="L14" s="18"/>
      <c r="M14" s="59"/>
    </row>
    <row r="15" spans="1:18" ht="13.5" customHeight="1" thickBot="1" x14ac:dyDescent="0.35">
      <c r="A15" s="40" t="s">
        <v>21</v>
      </c>
      <c r="B15" s="41"/>
      <c r="C15" s="41"/>
      <c r="D15" s="42"/>
      <c r="E15" s="35">
        <v>17666.66</v>
      </c>
      <c r="F15" s="43"/>
      <c r="H15" s="73" t="s">
        <v>23</v>
      </c>
      <c r="I15" s="41"/>
      <c r="J15" s="41"/>
      <c r="K15" s="42"/>
      <c r="L15" s="35"/>
      <c r="M15" s="36"/>
    </row>
    <row r="16" spans="1:18" ht="15.6" thickTop="1" thickBot="1" x14ac:dyDescent="0.35">
      <c r="A16" s="40" t="s">
        <v>50</v>
      </c>
      <c r="B16" s="41"/>
      <c r="C16" s="41"/>
      <c r="D16" s="42"/>
      <c r="E16" s="35"/>
      <c r="F16" s="43"/>
      <c r="H16" s="23" t="s">
        <v>2</v>
      </c>
      <c r="I16" s="24"/>
      <c r="J16" s="24"/>
      <c r="K16" s="24"/>
      <c r="L16" s="25">
        <f>SUM(L4+L5+L6)</f>
        <v>123505.63</v>
      </c>
      <c r="M16" s="26"/>
    </row>
    <row r="17" spans="1:14" x14ac:dyDescent="0.3">
      <c r="A17" s="40" t="s">
        <v>27</v>
      </c>
      <c r="B17" s="41"/>
      <c r="C17" s="41"/>
      <c r="D17" s="42"/>
      <c r="E17" s="35">
        <v>292.64999999999998</v>
      </c>
      <c r="F17" s="43"/>
    </row>
    <row r="18" spans="1:14" x14ac:dyDescent="0.3">
      <c r="A18" s="40" t="s">
        <v>51</v>
      </c>
      <c r="B18" s="41"/>
      <c r="C18" s="41"/>
      <c r="D18" s="42"/>
      <c r="E18" s="35">
        <v>358.62</v>
      </c>
      <c r="F18" s="43"/>
      <c r="H18" s="20" t="s">
        <v>0</v>
      </c>
      <c r="I18" s="21"/>
      <c r="J18" s="21"/>
      <c r="K18" s="21"/>
      <c r="L18" s="21"/>
      <c r="M18" s="22"/>
    </row>
    <row r="19" spans="1:14" x14ac:dyDescent="0.3">
      <c r="A19" s="40" t="s">
        <v>52</v>
      </c>
      <c r="B19" s="41"/>
      <c r="C19" s="41"/>
      <c r="D19" s="42"/>
      <c r="E19" s="35">
        <v>158.55000000000001</v>
      </c>
      <c r="F19" s="43"/>
      <c r="H19" s="62" t="s">
        <v>1</v>
      </c>
      <c r="I19" s="63"/>
      <c r="J19" s="63"/>
      <c r="K19" s="64"/>
      <c r="L19" s="65" t="s">
        <v>9</v>
      </c>
      <c r="M19" s="66"/>
    </row>
    <row r="20" spans="1:14" x14ac:dyDescent="0.3">
      <c r="A20" s="57" t="s">
        <v>24</v>
      </c>
      <c r="B20" s="58"/>
      <c r="C20" s="58"/>
      <c r="D20" s="58"/>
      <c r="E20" s="35"/>
      <c r="F20" s="43"/>
      <c r="H20" s="52" t="s">
        <v>3</v>
      </c>
      <c r="I20" s="53"/>
      <c r="J20" s="53"/>
      <c r="K20" s="53"/>
      <c r="L20" s="53"/>
      <c r="M20" s="54"/>
    </row>
    <row r="21" spans="1:14" x14ac:dyDescent="0.3">
      <c r="A21" s="40" t="s">
        <v>13</v>
      </c>
      <c r="B21" s="41"/>
      <c r="C21" s="41"/>
      <c r="D21" s="42"/>
      <c r="E21" s="35">
        <v>950</v>
      </c>
      <c r="F21" s="43"/>
      <c r="H21" s="46" t="s">
        <v>5</v>
      </c>
      <c r="I21" s="47"/>
      <c r="J21" s="47"/>
      <c r="K21" s="48"/>
      <c r="L21" s="44">
        <f>SUM(E5+L4+L5+L6+L8-L9+L13)-E34</f>
        <v>265870.72000000003</v>
      </c>
      <c r="M21" s="45"/>
    </row>
    <row r="22" spans="1:14" x14ac:dyDescent="0.3">
      <c r="A22" s="40" t="s">
        <v>14</v>
      </c>
      <c r="B22" s="41"/>
      <c r="C22" s="41"/>
      <c r="D22" s="42"/>
      <c r="E22" s="35">
        <v>278</v>
      </c>
      <c r="F22" s="43"/>
      <c r="H22" s="46" t="s">
        <v>38</v>
      </c>
      <c r="I22" s="47"/>
      <c r="J22" s="47"/>
      <c r="K22" s="48"/>
      <c r="L22" s="35">
        <f>+E6+L13+L9</f>
        <v>125002.88</v>
      </c>
      <c r="M22" s="43"/>
    </row>
    <row r="23" spans="1:14" x14ac:dyDescent="0.3">
      <c r="A23" s="57" t="s">
        <v>15</v>
      </c>
      <c r="B23" s="58"/>
      <c r="C23" s="58"/>
      <c r="D23" s="58"/>
      <c r="E23" s="18">
        <v>459.4</v>
      </c>
      <c r="F23" s="19"/>
      <c r="H23" s="52" t="s">
        <v>4</v>
      </c>
      <c r="I23" s="53"/>
      <c r="J23" s="53"/>
      <c r="K23" s="53"/>
      <c r="L23" s="53"/>
      <c r="M23" s="54"/>
    </row>
    <row r="24" spans="1:14" x14ac:dyDescent="0.3">
      <c r="A24" s="40" t="s">
        <v>20</v>
      </c>
      <c r="B24" s="41"/>
      <c r="C24" s="41"/>
      <c r="D24" s="42"/>
      <c r="E24" s="35">
        <v>100</v>
      </c>
      <c r="F24" s="43"/>
      <c r="H24" s="46" t="s">
        <v>6</v>
      </c>
      <c r="I24" s="47"/>
      <c r="J24" s="47"/>
      <c r="K24" s="48"/>
      <c r="L24" s="44">
        <f>SUM(E8+L14+L10-L11)</f>
        <v>237999.29</v>
      </c>
      <c r="M24" s="45"/>
    </row>
    <row r="25" spans="1:14" ht="15" thickBot="1" x14ac:dyDescent="0.35">
      <c r="A25" s="40" t="s">
        <v>49</v>
      </c>
      <c r="B25" s="41"/>
      <c r="C25" s="41"/>
      <c r="D25" s="42"/>
      <c r="E25" s="35">
        <v>31.63</v>
      </c>
      <c r="F25" s="43"/>
      <c r="H25" s="46" t="s">
        <v>7</v>
      </c>
      <c r="I25" s="47"/>
      <c r="J25" s="47"/>
      <c r="K25" s="48"/>
      <c r="L25" s="44">
        <f>SUM(E9+L15)</f>
        <v>104625.81</v>
      </c>
      <c r="M25" s="45"/>
    </row>
    <row r="26" spans="1:14" ht="15" thickTop="1" x14ac:dyDescent="0.3">
      <c r="A26" s="104" t="s">
        <v>59</v>
      </c>
      <c r="B26" s="105"/>
      <c r="C26" s="105"/>
      <c r="D26" s="106"/>
      <c r="E26" s="35">
        <v>4344</v>
      </c>
      <c r="F26" s="43"/>
      <c r="H26" s="79" t="s">
        <v>2</v>
      </c>
      <c r="I26" s="80"/>
      <c r="J26" s="80"/>
      <c r="K26" s="80"/>
      <c r="L26" s="81">
        <f>SUM(L21+L22+L24+L25)</f>
        <v>733498.7</v>
      </c>
      <c r="M26" s="82"/>
    </row>
    <row r="27" spans="1:14" ht="15" thickBot="1" x14ac:dyDescent="0.35">
      <c r="A27" s="40" t="s">
        <v>16</v>
      </c>
      <c r="B27" s="41"/>
      <c r="C27" s="41"/>
      <c r="D27" s="42"/>
      <c r="E27" s="18">
        <v>52.91</v>
      </c>
      <c r="F27" s="19"/>
    </row>
    <row r="28" spans="1:14" x14ac:dyDescent="0.3">
      <c r="A28" s="16" t="s">
        <v>12</v>
      </c>
      <c r="B28" s="17"/>
      <c r="C28" s="17"/>
      <c r="D28" s="17"/>
      <c r="E28" s="14"/>
      <c r="F28" s="15"/>
      <c r="H28" s="97" t="s">
        <v>19</v>
      </c>
      <c r="I28" s="98"/>
      <c r="J28" s="98"/>
      <c r="K28" s="98"/>
      <c r="L28" s="98"/>
      <c r="M28" s="98"/>
      <c r="N28" s="8"/>
    </row>
    <row r="29" spans="1:14" x14ac:dyDescent="0.3">
      <c r="A29" s="99" t="s">
        <v>62</v>
      </c>
      <c r="B29" s="100"/>
      <c r="C29" s="100"/>
      <c r="D29" s="100"/>
      <c r="E29" s="35">
        <v>175.82</v>
      </c>
      <c r="F29" s="43"/>
      <c r="H29" s="2"/>
      <c r="I29" s="7"/>
      <c r="J29" s="7"/>
      <c r="K29" s="7"/>
      <c r="L29" s="7"/>
      <c r="M29" s="7"/>
      <c r="N29" s="3"/>
    </row>
    <row r="30" spans="1:14" x14ac:dyDescent="0.3">
      <c r="A30" s="88" t="s">
        <v>63</v>
      </c>
      <c r="B30" s="89"/>
      <c r="C30" s="89"/>
      <c r="D30" s="89"/>
      <c r="E30" s="102">
        <v>175.82</v>
      </c>
      <c r="F30" s="103"/>
      <c r="H30" s="2"/>
      <c r="I30" s="7"/>
      <c r="J30" s="7"/>
      <c r="K30" s="7"/>
      <c r="L30" s="7"/>
      <c r="M30" s="7"/>
      <c r="N30" s="3"/>
    </row>
    <row r="31" spans="1:14" x14ac:dyDescent="0.3">
      <c r="A31" s="88" t="s">
        <v>64</v>
      </c>
      <c r="B31" s="89"/>
      <c r="C31" s="89"/>
      <c r="D31" s="89"/>
      <c r="E31" s="102">
        <v>175.82</v>
      </c>
      <c r="F31" s="103"/>
      <c r="H31" s="2"/>
      <c r="I31" s="7"/>
      <c r="J31" s="7"/>
      <c r="K31" s="7"/>
      <c r="L31" s="7"/>
      <c r="M31" s="7"/>
      <c r="N31" s="3"/>
    </row>
    <row r="32" spans="1:14" ht="15" customHeight="1" x14ac:dyDescent="0.3">
      <c r="A32" s="99" t="s">
        <v>65</v>
      </c>
      <c r="B32" s="100"/>
      <c r="C32" s="100"/>
      <c r="D32" s="101"/>
      <c r="E32" s="44">
        <v>175.82</v>
      </c>
      <c r="F32" s="45"/>
      <c r="H32" s="2"/>
      <c r="I32" s="7"/>
      <c r="J32" s="7"/>
      <c r="K32" s="7"/>
      <c r="L32" s="7"/>
      <c r="M32" s="7"/>
      <c r="N32" s="3"/>
    </row>
    <row r="33" spans="1:14" x14ac:dyDescent="0.3">
      <c r="A33" s="99" t="s">
        <v>66</v>
      </c>
      <c r="B33" s="100"/>
      <c r="C33" s="100"/>
      <c r="D33" s="101"/>
      <c r="E33" s="44">
        <v>175.82</v>
      </c>
      <c r="F33" s="45"/>
      <c r="H33" s="2"/>
      <c r="I33" s="7"/>
      <c r="J33" s="7"/>
      <c r="K33" s="7"/>
      <c r="L33" s="7"/>
      <c r="M33" s="7"/>
      <c r="N33" s="3"/>
    </row>
    <row r="34" spans="1:14" ht="15" thickBot="1" x14ac:dyDescent="0.35">
      <c r="A34" s="99" t="s">
        <v>13</v>
      </c>
      <c r="B34" s="100"/>
      <c r="C34" s="100"/>
      <c r="D34" s="101"/>
      <c r="E34" s="44">
        <v>391.56</v>
      </c>
      <c r="F34" s="45"/>
      <c r="H34" s="9"/>
      <c r="I34" s="10"/>
      <c r="J34" s="10"/>
      <c r="K34" s="10"/>
      <c r="L34" s="10"/>
      <c r="M34" s="10"/>
      <c r="N34" s="11"/>
    </row>
    <row r="35" spans="1:14" x14ac:dyDescent="0.3">
      <c r="A35" s="99"/>
      <c r="B35" s="100"/>
      <c r="C35" s="100"/>
      <c r="D35" s="101"/>
      <c r="E35" s="44"/>
      <c r="F35" s="45"/>
      <c r="H35" s="96"/>
      <c r="I35" s="96"/>
    </row>
    <row r="36" spans="1:14" ht="15" thickBot="1" x14ac:dyDescent="0.35">
      <c r="A36" s="88"/>
      <c r="B36" s="89"/>
      <c r="C36" s="89"/>
      <c r="D36" s="89"/>
      <c r="E36" s="90"/>
      <c r="F36" s="91"/>
    </row>
    <row r="37" spans="1:14" ht="15" thickTop="1" x14ac:dyDescent="0.3">
      <c r="A37" s="92" t="s">
        <v>2</v>
      </c>
      <c r="B37" s="93"/>
      <c r="C37" s="93"/>
      <c r="D37" s="93"/>
      <c r="E37" s="94">
        <f>SUM(E15:F35)</f>
        <v>25963.08</v>
      </c>
      <c r="F37" s="95"/>
    </row>
  </sheetData>
  <mergeCells count="108">
    <mergeCell ref="H28:M28"/>
    <mergeCell ref="H35:I35"/>
    <mergeCell ref="A33:D33"/>
    <mergeCell ref="E33:F33"/>
    <mergeCell ref="A23:D23"/>
    <mergeCell ref="E23:F23"/>
    <mergeCell ref="A30:D30"/>
    <mergeCell ref="A31:D31"/>
    <mergeCell ref="E30:F30"/>
    <mergeCell ref="E31:F31"/>
    <mergeCell ref="A32:D32"/>
    <mergeCell ref="E32:F32"/>
    <mergeCell ref="A25:D25"/>
    <mergeCell ref="E25:F25"/>
    <mergeCell ref="A34:D34"/>
    <mergeCell ref="E34:F34"/>
    <mergeCell ref="A29:D29"/>
    <mergeCell ref="E29:F29"/>
    <mergeCell ref="A27:D27"/>
    <mergeCell ref="E27:F27"/>
    <mergeCell ref="H25:K25"/>
    <mergeCell ref="L25:M25"/>
    <mergeCell ref="H26:K26"/>
    <mergeCell ref="L26:M26"/>
    <mergeCell ref="A22:D22"/>
    <mergeCell ref="E22:F22"/>
    <mergeCell ref="L24:M24"/>
    <mergeCell ref="H24:K24"/>
    <mergeCell ref="A19:D19"/>
    <mergeCell ref="E19:F19"/>
    <mergeCell ref="A20:D20"/>
    <mergeCell ref="E20:F20"/>
    <mergeCell ref="H20:M20"/>
    <mergeCell ref="H21:K21"/>
    <mergeCell ref="L21:M21"/>
    <mergeCell ref="H23:M23"/>
    <mergeCell ref="A24:D24"/>
    <mergeCell ref="E24:F24"/>
    <mergeCell ref="H19:K19"/>
    <mergeCell ref="L19:M19"/>
    <mergeCell ref="A21:D21"/>
    <mergeCell ref="E21:F21"/>
    <mergeCell ref="A26:D26"/>
    <mergeCell ref="E26:F26"/>
    <mergeCell ref="A16:D16"/>
    <mergeCell ref="H22:K22"/>
    <mergeCell ref="L22:M22"/>
    <mergeCell ref="H7:M7"/>
    <mergeCell ref="H12:M12"/>
    <mergeCell ref="H15:K15"/>
    <mergeCell ref="L15:M15"/>
    <mergeCell ref="H16:K16"/>
    <mergeCell ref="L16:M16"/>
    <mergeCell ref="H14:K14"/>
    <mergeCell ref="L14:M14"/>
    <mergeCell ref="A14:F14"/>
    <mergeCell ref="A15:D15"/>
    <mergeCell ref="E15:F15"/>
    <mergeCell ref="A17:D17"/>
    <mergeCell ref="E17:F17"/>
    <mergeCell ref="E16:F16"/>
    <mergeCell ref="H18:M18"/>
    <mergeCell ref="A18:D18"/>
    <mergeCell ref="L10:M10"/>
    <mergeCell ref="L8:M8"/>
    <mergeCell ref="E18:F18"/>
    <mergeCell ref="H6:K6"/>
    <mergeCell ref="L6:M6"/>
    <mergeCell ref="A6:D6"/>
    <mergeCell ref="E6:F6"/>
    <mergeCell ref="O12:R13"/>
    <mergeCell ref="A12:F12"/>
    <mergeCell ref="A9:D9"/>
    <mergeCell ref="E9:F9"/>
    <mergeCell ref="H11:K11"/>
    <mergeCell ref="L11:M11"/>
    <mergeCell ref="A10:D10"/>
    <mergeCell ref="E10:F10"/>
    <mergeCell ref="E13:F13"/>
    <mergeCell ref="H13:K13"/>
    <mergeCell ref="L13:M13"/>
    <mergeCell ref="L9:M9"/>
    <mergeCell ref="H9:K9"/>
    <mergeCell ref="H10:K10"/>
    <mergeCell ref="A35:D35"/>
    <mergeCell ref="E35:F35"/>
    <mergeCell ref="A36:D36"/>
    <mergeCell ref="E36:F36"/>
    <mergeCell ref="A37:D37"/>
    <mergeCell ref="E37:F37"/>
    <mergeCell ref="A1:F1"/>
    <mergeCell ref="H1:M1"/>
    <mergeCell ref="A2:D2"/>
    <mergeCell ref="E2:F2"/>
    <mergeCell ref="A3:F3"/>
    <mergeCell ref="H3:M3"/>
    <mergeCell ref="A4:F4"/>
    <mergeCell ref="H4:K4"/>
    <mergeCell ref="L4:M4"/>
    <mergeCell ref="H2:M2"/>
    <mergeCell ref="A5:D5"/>
    <mergeCell ref="E5:F5"/>
    <mergeCell ref="H5:K5"/>
    <mergeCell ref="L5:M5"/>
    <mergeCell ref="A7:F7"/>
    <mergeCell ref="A8:D8"/>
    <mergeCell ref="E8:F8"/>
    <mergeCell ref="H8:K8"/>
  </mergeCells>
  <pageMargins left="0.25" right="0.25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CE400-36F3-4C3E-8861-5717BEA3A02D}">
  <sheetPr>
    <pageSetUpPr fitToPage="1"/>
  </sheetPr>
  <dimension ref="A1:R36"/>
  <sheetViews>
    <sheetView tabSelected="1" workbookViewId="0">
      <selection activeCell="V25" sqref="V25"/>
    </sheetView>
  </sheetViews>
  <sheetFormatPr defaultRowHeight="14.4" x14ac:dyDescent="0.3"/>
  <cols>
    <col min="1" max="1" width="3" customWidth="1"/>
    <col min="4" max="4" width="11.88671875" customWidth="1"/>
    <col min="5" max="5" width="9.5546875" customWidth="1"/>
    <col min="6" max="6" width="8.5546875" customWidth="1"/>
    <col min="7" max="7" width="2.88671875" customWidth="1"/>
    <col min="9" max="9" width="9.6640625" customWidth="1"/>
    <col min="13" max="13" width="5.88671875" customWidth="1"/>
    <col min="14" max="14" width="5.44140625" customWidth="1"/>
    <col min="15" max="15" width="5.88671875" customWidth="1"/>
    <col min="17" max="17" width="2.44140625" customWidth="1"/>
  </cols>
  <sheetData>
    <row r="1" spans="1:18" ht="24" customHeight="1" x14ac:dyDescent="0.3">
      <c r="A1" s="20" t="s">
        <v>0</v>
      </c>
      <c r="B1" s="21"/>
      <c r="C1" s="21"/>
      <c r="D1" s="21"/>
      <c r="E1" s="21"/>
      <c r="F1" s="22"/>
      <c r="H1" s="27" t="s">
        <v>35</v>
      </c>
      <c r="I1" s="28"/>
      <c r="J1" s="28"/>
      <c r="K1" s="28"/>
      <c r="L1" s="28"/>
      <c r="M1" s="29"/>
    </row>
    <row r="2" spans="1:18" x14ac:dyDescent="0.3">
      <c r="A2" s="62" t="s">
        <v>1</v>
      </c>
      <c r="B2" s="63"/>
      <c r="C2" s="63"/>
      <c r="D2" s="64"/>
      <c r="E2" s="83" t="s">
        <v>8</v>
      </c>
      <c r="F2" s="84"/>
      <c r="H2" s="74" t="s">
        <v>34</v>
      </c>
      <c r="I2" s="63"/>
      <c r="J2" s="63"/>
      <c r="K2" s="63"/>
      <c r="L2" s="63"/>
      <c r="M2" s="75"/>
    </row>
    <row r="3" spans="1:18" ht="6" customHeight="1" x14ac:dyDescent="0.3">
      <c r="A3" s="85"/>
      <c r="B3" s="86"/>
      <c r="C3" s="86"/>
      <c r="D3" s="86"/>
      <c r="E3" s="86"/>
      <c r="F3" s="87"/>
      <c r="H3" s="76"/>
      <c r="I3" s="77"/>
      <c r="J3" s="77"/>
      <c r="K3" s="77"/>
      <c r="L3" s="77"/>
      <c r="M3" s="78"/>
    </row>
    <row r="4" spans="1:18" x14ac:dyDescent="0.3">
      <c r="A4" s="52" t="s">
        <v>3</v>
      </c>
      <c r="B4" s="53"/>
      <c r="C4" s="53"/>
      <c r="D4" s="53"/>
      <c r="E4" s="53"/>
      <c r="F4" s="54"/>
      <c r="H4" s="30" t="s">
        <v>18</v>
      </c>
      <c r="I4" s="31"/>
      <c r="J4" s="31"/>
      <c r="K4" s="32"/>
      <c r="L4" s="35">
        <v>88705.54</v>
      </c>
      <c r="M4" s="36"/>
    </row>
    <row r="5" spans="1:18" x14ac:dyDescent="0.3">
      <c r="A5" s="46" t="s">
        <v>5</v>
      </c>
      <c r="B5" s="47"/>
      <c r="C5" s="47"/>
      <c r="D5" s="48"/>
      <c r="E5" s="44">
        <f>Feb!L21</f>
        <v>265870.72000000003</v>
      </c>
      <c r="F5" s="45"/>
      <c r="G5" s="1"/>
      <c r="H5" s="37" t="s">
        <v>18</v>
      </c>
      <c r="I5" s="38"/>
      <c r="J5" s="38"/>
      <c r="K5" s="39"/>
      <c r="L5" s="35"/>
      <c r="M5" s="36"/>
    </row>
    <row r="6" spans="1:18" x14ac:dyDescent="0.3">
      <c r="A6" s="46" t="s">
        <v>38</v>
      </c>
      <c r="B6" s="47"/>
      <c r="C6" s="47"/>
      <c r="D6" s="48"/>
      <c r="E6" s="35">
        <f>Feb!L22</f>
        <v>125002.88</v>
      </c>
      <c r="F6" s="43"/>
      <c r="H6" s="37" t="s">
        <v>18</v>
      </c>
      <c r="I6" s="38"/>
      <c r="J6" s="38"/>
      <c r="K6" s="39"/>
      <c r="L6" s="35"/>
      <c r="M6" s="36"/>
    </row>
    <row r="7" spans="1:18" x14ac:dyDescent="0.3">
      <c r="A7" s="52" t="s">
        <v>4</v>
      </c>
      <c r="B7" s="53"/>
      <c r="C7" s="53"/>
      <c r="D7" s="53"/>
      <c r="E7" s="53"/>
      <c r="F7" s="54"/>
      <c r="H7" s="49" t="s">
        <v>32</v>
      </c>
      <c r="I7" s="50"/>
      <c r="J7" s="50"/>
      <c r="K7" s="50"/>
      <c r="L7" s="50"/>
      <c r="M7" s="51"/>
    </row>
    <row r="8" spans="1:18" x14ac:dyDescent="0.3">
      <c r="A8" s="46" t="s">
        <v>26</v>
      </c>
      <c r="B8" s="47"/>
      <c r="C8" s="47"/>
      <c r="D8" s="48"/>
      <c r="E8" s="44">
        <f>Feb!L24</f>
        <v>237999.29</v>
      </c>
      <c r="F8" s="45"/>
      <c r="H8" s="30" t="s">
        <v>31</v>
      </c>
      <c r="I8" s="31"/>
      <c r="J8" s="31"/>
      <c r="K8" s="32"/>
      <c r="L8" s="33"/>
      <c r="M8" s="34"/>
    </row>
    <row r="9" spans="1:18" ht="15" thickBot="1" x14ac:dyDescent="0.35">
      <c r="A9" s="46" t="s">
        <v>7</v>
      </c>
      <c r="B9" s="47"/>
      <c r="C9" s="47"/>
      <c r="D9" s="48"/>
      <c r="E9" s="44">
        <f>Feb!L25</f>
        <v>104625.81</v>
      </c>
      <c r="F9" s="45"/>
      <c r="H9" s="30" t="s">
        <v>36</v>
      </c>
      <c r="I9" s="31"/>
      <c r="J9" s="31"/>
      <c r="K9" s="32"/>
      <c r="L9" s="33"/>
      <c r="M9" s="34"/>
    </row>
    <row r="10" spans="1:18" ht="15" thickTop="1" x14ac:dyDescent="0.3">
      <c r="A10" s="79" t="s">
        <v>2</v>
      </c>
      <c r="B10" s="80"/>
      <c r="C10" s="80"/>
      <c r="D10" s="80"/>
      <c r="E10" s="81">
        <f>SUM(E5+E6+E8+E9)</f>
        <v>733498.7</v>
      </c>
      <c r="F10" s="82"/>
      <c r="H10" s="73" t="s">
        <v>37</v>
      </c>
      <c r="I10" s="41"/>
      <c r="J10" s="41"/>
      <c r="K10" s="42"/>
      <c r="L10" s="35"/>
      <c r="M10" s="36"/>
    </row>
    <row r="11" spans="1:18" x14ac:dyDescent="0.3">
      <c r="H11" s="30" t="s">
        <v>25</v>
      </c>
      <c r="I11" s="31"/>
      <c r="J11" s="31"/>
      <c r="K11" s="32"/>
      <c r="L11" s="35"/>
      <c r="M11" s="36"/>
    </row>
    <row r="12" spans="1:18" x14ac:dyDescent="0.3">
      <c r="A12" s="20" t="s">
        <v>17</v>
      </c>
      <c r="B12" s="21"/>
      <c r="C12" s="21"/>
      <c r="D12" s="21"/>
      <c r="E12" s="21"/>
      <c r="F12" s="22"/>
      <c r="H12" s="49" t="s">
        <v>33</v>
      </c>
      <c r="I12" s="50"/>
      <c r="J12" s="50"/>
      <c r="K12" s="50"/>
      <c r="L12" s="50"/>
      <c r="M12" s="51"/>
      <c r="O12" s="67" t="s">
        <v>48</v>
      </c>
      <c r="P12" s="67"/>
      <c r="Q12" s="67"/>
      <c r="R12" s="67"/>
    </row>
    <row r="13" spans="1:18" ht="15.75" customHeight="1" x14ac:dyDescent="0.3">
      <c r="A13" s="4"/>
      <c r="B13" s="5"/>
      <c r="C13" s="5"/>
      <c r="D13" s="6"/>
      <c r="E13" s="60" t="s">
        <v>10</v>
      </c>
      <c r="F13" s="61"/>
      <c r="H13" s="30" t="s">
        <v>39</v>
      </c>
      <c r="I13" s="31"/>
      <c r="J13" s="31"/>
      <c r="K13" s="32"/>
      <c r="L13" s="68"/>
      <c r="M13" s="69"/>
      <c r="O13" s="67"/>
      <c r="P13" s="67"/>
      <c r="Q13" s="67"/>
      <c r="R13" s="67"/>
    </row>
    <row r="14" spans="1:18" x14ac:dyDescent="0.3">
      <c r="A14" s="70" t="s">
        <v>11</v>
      </c>
      <c r="B14" s="71"/>
      <c r="C14" s="71"/>
      <c r="D14" s="71"/>
      <c r="E14" s="71"/>
      <c r="F14" s="72"/>
      <c r="H14" s="55" t="s">
        <v>22</v>
      </c>
      <c r="I14" s="56"/>
      <c r="J14" s="56"/>
      <c r="K14" s="56"/>
      <c r="L14" s="18"/>
      <c r="M14" s="59"/>
    </row>
    <row r="15" spans="1:18" ht="13.5" customHeight="1" thickBot="1" x14ac:dyDescent="0.35">
      <c r="A15" s="40" t="s">
        <v>21</v>
      </c>
      <c r="B15" s="41"/>
      <c r="C15" s="41"/>
      <c r="D15" s="42"/>
      <c r="E15" s="35">
        <v>17666.66</v>
      </c>
      <c r="F15" s="43"/>
      <c r="H15" s="73" t="s">
        <v>23</v>
      </c>
      <c r="I15" s="41"/>
      <c r="J15" s="41"/>
      <c r="K15" s="42"/>
      <c r="L15" s="35"/>
      <c r="M15" s="36"/>
    </row>
    <row r="16" spans="1:18" ht="15.6" thickTop="1" thickBot="1" x14ac:dyDescent="0.35">
      <c r="A16" s="40" t="s">
        <v>50</v>
      </c>
      <c r="B16" s="41"/>
      <c r="C16" s="41"/>
      <c r="D16" s="42"/>
      <c r="E16" s="35"/>
      <c r="F16" s="43"/>
      <c r="H16" s="23" t="s">
        <v>2</v>
      </c>
      <c r="I16" s="24"/>
      <c r="J16" s="24"/>
      <c r="K16" s="24"/>
      <c r="L16" s="25">
        <f>SUM(L4+L5+L6)</f>
        <v>88705.54</v>
      </c>
      <c r="M16" s="26"/>
    </row>
    <row r="17" spans="1:14" x14ac:dyDescent="0.3">
      <c r="A17" s="40" t="s">
        <v>27</v>
      </c>
      <c r="B17" s="41"/>
      <c r="C17" s="41"/>
      <c r="D17" s="42"/>
      <c r="E17" s="35">
        <v>292.64999999999998</v>
      </c>
      <c r="F17" s="43"/>
    </row>
    <row r="18" spans="1:14" x14ac:dyDescent="0.3">
      <c r="A18" s="40" t="s">
        <v>51</v>
      </c>
      <c r="B18" s="41"/>
      <c r="C18" s="41"/>
      <c r="D18" s="42"/>
      <c r="E18" s="35">
        <v>358.62</v>
      </c>
      <c r="F18" s="43"/>
      <c r="H18" s="20" t="s">
        <v>0</v>
      </c>
      <c r="I18" s="21"/>
      <c r="J18" s="21"/>
      <c r="K18" s="21"/>
      <c r="L18" s="21"/>
      <c r="M18" s="22"/>
    </row>
    <row r="19" spans="1:14" x14ac:dyDescent="0.3">
      <c r="A19" s="40" t="s">
        <v>52</v>
      </c>
      <c r="B19" s="41"/>
      <c r="C19" s="41"/>
      <c r="D19" s="42"/>
      <c r="E19" s="35">
        <v>158.55000000000001</v>
      </c>
      <c r="F19" s="43"/>
      <c r="H19" s="62" t="s">
        <v>1</v>
      </c>
      <c r="I19" s="63"/>
      <c r="J19" s="63"/>
      <c r="K19" s="64"/>
      <c r="L19" s="65" t="s">
        <v>9</v>
      </c>
      <c r="M19" s="66"/>
    </row>
    <row r="20" spans="1:14" x14ac:dyDescent="0.3">
      <c r="A20" s="57" t="s">
        <v>24</v>
      </c>
      <c r="B20" s="58"/>
      <c r="C20" s="58"/>
      <c r="D20" s="58"/>
      <c r="E20" s="35">
        <v>92.01</v>
      </c>
      <c r="F20" s="43"/>
      <c r="H20" s="52" t="s">
        <v>3</v>
      </c>
      <c r="I20" s="53"/>
      <c r="J20" s="53"/>
      <c r="K20" s="53"/>
      <c r="L20" s="53"/>
      <c r="M20" s="54"/>
    </row>
    <row r="21" spans="1:14" x14ac:dyDescent="0.3">
      <c r="A21" s="40" t="s">
        <v>13</v>
      </c>
      <c r="B21" s="41"/>
      <c r="C21" s="41"/>
      <c r="D21" s="42"/>
      <c r="E21" s="35">
        <v>950</v>
      </c>
      <c r="F21" s="43"/>
      <c r="H21" s="46" t="s">
        <v>5</v>
      </c>
      <c r="I21" s="47"/>
      <c r="J21" s="47"/>
      <c r="K21" s="48"/>
      <c r="L21" s="44">
        <f>SUM(E5+L4+L5+L6+L8-L9+L13)-E33</f>
        <v>354576.26</v>
      </c>
      <c r="M21" s="45"/>
    </row>
    <row r="22" spans="1:14" x14ac:dyDescent="0.3">
      <c r="A22" s="40" t="s">
        <v>14</v>
      </c>
      <c r="B22" s="41"/>
      <c r="C22" s="41"/>
      <c r="D22" s="42"/>
      <c r="E22" s="35">
        <v>278.54000000000002</v>
      </c>
      <c r="F22" s="43"/>
      <c r="H22" s="46" t="s">
        <v>38</v>
      </c>
      <c r="I22" s="47"/>
      <c r="J22" s="47"/>
      <c r="K22" s="48"/>
      <c r="L22" s="35">
        <f>+E6+L13+L9</f>
        <v>125002.88</v>
      </c>
      <c r="M22" s="43"/>
    </row>
    <row r="23" spans="1:14" x14ac:dyDescent="0.3">
      <c r="A23" s="57" t="s">
        <v>15</v>
      </c>
      <c r="B23" s="58"/>
      <c r="C23" s="58"/>
      <c r="D23" s="58"/>
      <c r="E23" s="18">
        <v>672.13</v>
      </c>
      <c r="F23" s="19"/>
      <c r="H23" s="52" t="s">
        <v>4</v>
      </c>
      <c r="I23" s="53"/>
      <c r="J23" s="53"/>
      <c r="K23" s="53"/>
      <c r="L23" s="53"/>
      <c r="M23" s="54"/>
    </row>
    <row r="24" spans="1:14" x14ac:dyDescent="0.3">
      <c r="A24" s="40" t="s">
        <v>20</v>
      </c>
      <c r="B24" s="41"/>
      <c r="C24" s="41"/>
      <c r="D24" s="42"/>
      <c r="E24" s="35">
        <v>100</v>
      </c>
      <c r="F24" s="43"/>
      <c r="H24" s="46" t="s">
        <v>6</v>
      </c>
      <c r="I24" s="47"/>
      <c r="J24" s="47"/>
      <c r="K24" s="48"/>
      <c r="L24" s="44">
        <f>SUM(E8+L14+L10-L11)</f>
        <v>237999.29</v>
      </c>
      <c r="M24" s="45"/>
    </row>
    <row r="25" spans="1:14" ht="15" thickBot="1" x14ac:dyDescent="0.35">
      <c r="A25" s="40" t="s">
        <v>49</v>
      </c>
      <c r="B25" s="41"/>
      <c r="C25" s="41"/>
      <c r="D25" s="42"/>
      <c r="E25" s="35">
        <v>31.63</v>
      </c>
      <c r="F25" s="43"/>
      <c r="H25" s="46" t="s">
        <v>7</v>
      </c>
      <c r="I25" s="47"/>
      <c r="J25" s="47"/>
      <c r="K25" s="48"/>
      <c r="L25" s="44">
        <f>SUM(E9+L15)</f>
        <v>104625.81</v>
      </c>
      <c r="M25" s="45"/>
    </row>
    <row r="26" spans="1:14" ht="15" thickTop="1" x14ac:dyDescent="0.3">
      <c r="A26" s="40" t="s">
        <v>16</v>
      </c>
      <c r="B26" s="41"/>
      <c r="C26" s="41"/>
      <c r="D26" s="42"/>
      <c r="E26" s="18">
        <v>72.91</v>
      </c>
      <c r="F26" s="19"/>
      <c r="H26" s="79" t="s">
        <v>2</v>
      </c>
      <c r="I26" s="80"/>
      <c r="J26" s="80"/>
      <c r="K26" s="80"/>
      <c r="L26" s="81">
        <f>SUM(L21+L22+L24+L25)</f>
        <v>822204.24</v>
      </c>
      <c r="M26" s="82"/>
    </row>
    <row r="27" spans="1:14" ht="15" thickBot="1" x14ac:dyDescent="0.35">
      <c r="A27" s="16" t="s">
        <v>12</v>
      </c>
      <c r="B27" s="17"/>
      <c r="C27" s="17"/>
      <c r="D27" s="17"/>
      <c r="E27" s="14"/>
      <c r="F27" s="15"/>
    </row>
    <row r="28" spans="1:14" x14ac:dyDescent="0.3">
      <c r="A28" s="99"/>
      <c r="B28" s="100"/>
      <c r="C28" s="100"/>
      <c r="D28" s="100"/>
      <c r="E28" s="35"/>
      <c r="F28" s="43"/>
      <c r="H28" s="97" t="s">
        <v>19</v>
      </c>
      <c r="I28" s="98"/>
      <c r="J28" s="98"/>
      <c r="K28" s="98"/>
      <c r="L28" s="98"/>
      <c r="M28" s="98"/>
      <c r="N28" s="8"/>
    </row>
    <row r="29" spans="1:14" x14ac:dyDescent="0.3">
      <c r="A29" s="88"/>
      <c r="B29" s="89"/>
      <c r="C29" s="89"/>
      <c r="D29" s="89"/>
      <c r="E29" s="102"/>
      <c r="F29" s="103"/>
      <c r="H29" s="2"/>
      <c r="I29" s="7"/>
      <c r="J29" s="7"/>
      <c r="K29" s="7"/>
      <c r="L29" s="7"/>
      <c r="M29" s="7"/>
      <c r="N29" s="3"/>
    </row>
    <row r="30" spans="1:14" x14ac:dyDescent="0.3">
      <c r="A30" s="88"/>
      <c r="B30" s="89"/>
      <c r="C30" s="89"/>
      <c r="D30" s="89"/>
      <c r="E30" s="102"/>
      <c r="F30" s="103"/>
      <c r="H30" s="2"/>
      <c r="I30" s="7"/>
      <c r="J30" s="7"/>
      <c r="K30" s="7"/>
      <c r="L30" s="7"/>
      <c r="M30" s="7"/>
      <c r="N30" s="3"/>
    </row>
    <row r="31" spans="1:14" x14ac:dyDescent="0.3">
      <c r="A31" s="99"/>
      <c r="B31" s="100"/>
      <c r="C31" s="100"/>
      <c r="D31" s="101"/>
      <c r="E31" s="44"/>
      <c r="F31" s="45"/>
      <c r="H31" s="2"/>
      <c r="I31" s="7"/>
      <c r="J31" s="7"/>
      <c r="K31" s="7"/>
      <c r="L31" s="7"/>
      <c r="M31" s="7"/>
      <c r="N31" s="3"/>
    </row>
    <row r="32" spans="1:14" ht="15" customHeight="1" x14ac:dyDescent="0.3">
      <c r="A32" s="99"/>
      <c r="B32" s="100"/>
      <c r="C32" s="100"/>
      <c r="D32" s="101"/>
      <c r="E32" s="44"/>
      <c r="F32" s="45"/>
      <c r="H32" s="2"/>
      <c r="I32" s="7"/>
      <c r="J32" s="7"/>
      <c r="K32" s="7"/>
      <c r="L32" s="7"/>
      <c r="M32" s="7"/>
      <c r="N32" s="3"/>
    </row>
    <row r="33" spans="1:14" x14ac:dyDescent="0.3">
      <c r="A33" s="99"/>
      <c r="B33" s="100"/>
      <c r="C33" s="100"/>
      <c r="D33" s="101"/>
      <c r="E33" s="44"/>
      <c r="F33" s="45"/>
      <c r="H33" s="2"/>
      <c r="I33" s="7"/>
      <c r="J33" s="7"/>
      <c r="K33" s="7"/>
      <c r="L33" s="7"/>
      <c r="M33" s="7"/>
      <c r="N33" s="3"/>
    </row>
    <row r="34" spans="1:14" ht="15" thickBot="1" x14ac:dyDescent="0.35">
      <c r="A34" s="99"/>
      <c r="B34" s="100"/>
      <c r="C34" s="100"/>
      <c r="D34" s="101"/>
      <c r="E34" s="44"/>
      <c r="F34" s="45"/>
      <c r="H34" s="9"/>
      <c r="I34" s="10"/>
      <c r="J34" s="10"/>
      <c r="K34" s="10"/>
      <c r="L34" s="10"/>
      <c r="M34" s="10"/>
      <c r="N34" s="11"/>
    </row>
    <row r="35" spans="1:14" ht="15" thickBot="1" x14ac:dyDescent="0.35">
      <c r="A35" s="88"/>
      <c r="B35" s="89"/>
      <c r="C35" s="89"/>
      <c r="D35" s="89"/>
      <c r="E35" s="90"/>
      <c r="F35" s="91"/>
      <c r="H35" s="96"/>
      <c r="I35" s="96"/>
    </row>
    <row r="36" spans="1:14" ht="15" thickTop="1" x14ac:dyDescent="0.3">
      <c r="A36" s="92" t="s">
        <v>2</v>
      </c>
      <c r="B36" s="93"/>
      <c r="C36" s="93"/>
      <c r="D36" s="93"/>
      <c r="E36" s="94">
        <f>SUM(E15:F34)</f>
        <v>20673.7</v>
      </c>
      <c r="F36" s="95"/>
    </row>
  </sheetData>
  <mergeCells count="106">
    <mergeCell ref="E19:F19"/>
    <mergeCell ref="E20:F20"/>
    <mergeCell ref="A19:D19"/>
    <mergeCell ref="A12:F12"/>
    <mergeCell ref="H35:I35"/>
    <mergeCell ref="A14:F14"/>
    <mergeCell ref="H16:K16"/>
    <mergeCell ref="L16:M16"/>
    <mergeCell ref="H18:M18"/>
    <mergeCell ref="H19:K19"/>
    <mergeCell ref="L19:M19"/>
    <mergeCell ref="H20:M20"/>
    <mergeCell ref="H22:K22"/>
    <mergeCell ref="L22:M22"/>
    <mergeCell ref="A17:D17"/>
    <mergeCell ref="E17:F17"/>
    <mergeCell ref="H24:K24"/>
    <mergeCell ref="L24:M24"/>
    <mergeCell ref="A16:D16"/>
    <mergeCell ref="E16:F16"/>
    <mergeCell ref="A22:D22"/>
    <mergeCell ref="E22:F22"/>
    <mergeCell ref="H14:K14"/>
    <mergeCell ref="E26:F26"/>
    <mergeCell ref="A6:D6"/>
    <mergeCell ref="E6:F6"/>
    <mergeCell ref="H6:K6"/>
    <mergeCell ref="L6:M6"/>
    <mergeCell ref="A7:F7"/>
    <mergeCell ref="H7:M7"/>
    <mergeCell ref="A10:D10"/>
    <mergeCell ref="E10:F10"/>
    <mergeCell ref="A8:D8"/>
    <mergeCell ref="E8:F8"/>
    <mergeCell ref="A9:D9"/>
    <mergeCell ref="E9:F9"/>
    <mergeCell ref="H2:M2"/>
    <mergeCell ref="A24:D24"/>
    <mergeCell ref="E24:F24"/>
    <mergeCell ref="E31:F31"/>
    <mergeCell ref="L21:M21"/>
    <mergeCell ref="L14:M14"/>
    <mergeCell ref="H15:K15"/>
    <mergeCell ref="L15:M15"/>
    <mergeCell ref="H5:K5"/>
    <mergeCell ref="L5:M5"/>
    <mergeCell ref="H9:K9"/>
    <mergeCell ref="L9:M9"/>
    <mergeCell ref="H8:K8"/>
    <mergeCell ref="L8:M8"/>
    <mergeCell ref="H10:K10"/>
    <mergeCell ref="L10:M10"/>
    <mergeCell ref="H12:M12"/>
    <mergeCell ref="H3:M3"/>
    <mergeCell ref="H11:K11"/>
    <mergeCell ref="L11:M11"/>
    <mergeCell ref="H13:K13"/>
    <mergeCell ref="L13:M13"/>
    <mergeCell ref="H21:K21"/>
    <mergeCell ref="A4:F4"/>
    <mergeCell ref="A33:D33"/>
    <mergeCell ref="E33:F33"/>
    <mergeCell ref="H25:K25"/>
    <mergeCell ref="L25:M25"/>
    <mergeCell ref="A21:D21"/>
    <mergeCell ref="E21:F21"/>
    <mergeCell ref="A32:D32"/>
    <mergeCell ref="E32:F32"/>
    <mergeCell ref="A29:D29"/>
    <mergeCell ref="E29:F29"/>
    <mergeCell ref="A31:D31"/>
    <mergeCell ref="A23:D23"/>
    <mergeCell ref="E23:F23"/>
    <mergeCell ref="H23:M23"/>
    <mergeCell ref="A28:D28"/>
    <mergeCell ref="E28:F28"/>
    <mergeCell ref="A26:D26"/>
    <mergeCell ref="H26:K26"/>
    <mergeCell ref="L26:M26"/>
    <mergeCell ref="H28:M28"/>
    <mergeCell ref="A25:D25"/>
    <mergeCell ref="E25:F25"/>
    <mergeCell ref="A34:D34"/>
    <mergeCell ref="E34:F34"/>
    <mergeCell ref="A35:D35"/>
    <mergeCell ref="E35:F35"/>
    <mergeCell ref="A36:D36"/>
    <mergeCell ref="E36:F36"/>
    <mergeCell ref="O12:R13"/>
    <mergeCell ref="E13:F13"/>
    <mergeCell ref="A1:F1"/>
    <mergeCell ref="H1:M1"/>
    <mergeCell ref="A2:D2"/>
    <mergeCell ref="E2:F2"/>
    <mergeCell ref="A30:D30"/>
    <mergeCell ref="E30:F30"/>
    <mergeCell ref="A3:F3"/>
    <mergeCell ref="H4:K4"/>
    <mergeCell ref="L4:M4"/>
    <mergeCell ref="E15:F15"/>
    <mergeCell ref="A5:D5"/>
    <mergeCell ref="E5:F5"/>
    <mergeCell ref="A15:D15"/>
    <mergeCell ref="A20:D20"/>
    <mergeCell ref="A18:D18"/>
    <mergeCell ref="E18:F18"/>
  </mergeCells>
  <pageMargins left="0.7" right="0.7" top="0.75" bottom="0.75" header="0.3" footer="0.3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09287-FE14-443E-9FAD-B111E769DF7B}">
  <dimension ref="A1:R36"/>
  <sheetViews>
    <sheetView topLeftCell="A10" workbookViewId="0">
      <selection activeCell="A12" sqref="A12:F36"/>
    </sheetView>
  </sheetViews>
  <sheetFormatPr defaultRowHeight="14.4" x14ac:dyDescent="0.3"/>
  <cols>
    <col min="1" max="1" width="3" customWidth="1"/>
    <col min="4" max="4" width="11.88671875" customWidth="1"/>
    <col min="5" max="5" width="9.5546875" customWidth="1"/>
    <col min="6" max="6" width="8.5546875" customWidth="1"/>
    <col min="7" max="7" width="2.33203125" customWidth="1"/>
    <col min="9" max="9" width="9.6640625" customWidth="1"/>
    <col min="13" max="13" width="5.88671875" customWidth="1"/>
    <col min="14" max="14" width="5.44140625" customWidth="1"/>
  </cols>
  <sheetData>
    <row r="1" spans="1:18" ht="24" customHeight="1" x14ac:dyDescent="0.3">
      <c r="A1" s="20" t="s">
        <v>0</v>
      </c>
      <c r="B1" s="21"/>
      <c r="C1" s="21"/>
      <c r="D1" s="21"/>
      <c r="E1" s="21"/>
      <c r="F1" s="22"/>
      <c r="H1" s="27" t="s">
        <v>35</v>
      </c>
      <c r="I1" s="28"/>
      <c r="J1" s="28"/>
      <c r="K1" s="28"/>
      <c r="L1" s="28"/>
      <c r="M1" s="29"/>
    </row>
    <row r="2" spans="1:18" x14ac:dyDescent="0.3">
      <c r="A2" s="62" t="s">
        <v>1</v>
      </c>
      <c r="B2" s="63"/>
      <c r="C2" s="63"/>
      <c r="D2" s="64"/>
      <c r="E2" s="83" t="s">
        <v>8</v>
      </c>
      <c r="F2" s="84"/>
      <c r="H2" s="74" t="s">
        <v>34</v>
      </c>
      <c r="I2" s="63"/>
      <c r="J2" s="63"/>
      <c r="K2" s="63"/>
      <c r="L2" s="63"/>
      <c r="M2" s="75"/>
    </row>
    <row r="3" spans="1:18" ht="6" customHeight="1" x14ac:dyDescent="0.3">
      <c r="A3" s="85"/>
      <c r="B3" s="86"/>
      <c r="C3" s="86"/>
      <c r="D3" s="86"/>
      <c r="E3" s="86"/>
      <c r="F3" s="87"/>
      <c r="H3" s="76"/>
      <c r="I3" s="77"/>
      <c r="J3" s="77"/>
      <c r="K3" s="77"/>
      <c r="L3" s="77"/>
      <c r="M3" s="78"/>
    </row>
    <row r="4" spans="1:18" x14ac:dyDescent="0.3">
      <c r="A4" s="52" t="s">
        <v>3</v>
      </c>
      <c r="B4" s="53"/>
      <c r="C4" s="53"/>
      <c r="D4" s="53"/>
      <c r="E4" s="53"/>
      <c r="F4" s="54"/>
      <c r="H4" s="30" t="s">
        <v>18</v>
      </c>
      <c r="I4" s="31"/>
      <c r="J4" s="31"/>
      <c r="K4" s="32"/>
      <c r="L4" s="35"/>
      <c r="M4" s="36"/>
    </row>
    <row r="5" spans="1:18" x14ac:dyDescent="0.3">
      <c r="A5" s="46" t="s">
        <v>5</v>
      </c>
      <c r="B5" s="47"/>
      <c r="C5" s="47"/>
      <c r="D5" s="48"/>
      <c r="E5" s="44">
        <f>Mar!L21</f>
        <v>354576.26</v>
      </c>
      <c r="F5" s="45"/>
      <c r="G5" s="1"/>
      <c r="H5" s="37" t="s">
        <v>18</v>
      </c>
      <c r="I5" s="38"/>
      <c r="J5" s="38"/>
      <c r="K5" s="39"/>
      <c r="L5" s="35"/>
      <c r="M5" s="36"/>
    </row>
    <row r="6" spans="1:18" x14ac:dyDescent="0.3">
      <c r="A6" s="46" t="s">
        <v>38</v>
      </c>
      <c r="B6" s="47"/>
      <c r="C6" s="47"/>
      <c r="D6" s="48"/>
      <c r="E6" s="35">
        <f>Mar!L22</f>
        <v>125002.88</v>
      </c>
      <c r="F6" s="43"/>
      <c r="H6" s="37" t="s">
        <v>18</v>
      </c>
      <c r="I6" s="38"/>
      <c r="J6" s="38"/>
      <c r="K6" s="39"/>
      <c r="L6" s="35"/>
      <c r="M6" s="36"/>
    </row>
    <row r="7" spans="1:18" x14ac:dyDescent="0.3">
      <c r="A7" s="52" t="s">
        <v>4</v>
      </c>
      <c r="B7" s="53"/>
      <c r="C7" s="53"/>
      <c r="D7" s="53"/>
      <c r="E7" s="53"/>
      <c r="F7" s="54"/>
      <c r="H7" s="49" t="s">
        <v>32</v>
      </c>
      <c r="I7" s="50"/>
      <c r="J7" s="50"/>
      <c r="K7" s="50"/>
      <c r="L7" s="50"/>
      <c r="M7" s="51"/>
    </row>
    <row r="8" spans="1:18" x14ac:dyDescent="0.3">
      <c r="A8" s="46" t="s">
        <v>26</v>
      </c>
      <c r="B8" s="47"/>
      <c r="C8" s="47"/>
      <c r="D8" s="48"/>
      <c r="E8" s="44">
        <f>Mar!L24</f>
        <v>237999.29</v>
      </c>
      <c r="F8" s="45"/>
      <c r="H8" s="30" t="s">
        <v>31</v>
      </c>
      <c r="I8" s="31"/>
      <c r="J8" s="31"/>
      <c r="K8" s="32"/>
      <c r="L8" s="33"/>
      <c r="M8" s="34"/>
    </row>
    <row r="9" spans="1:18" ht="15" thickBot="1" x14ac:dyDescent="0.35">
      <c r="A9" s="46" t="s">
        <v>7</v>
      </c>
      <c r="B9" s="47"/>
      <c r="C9" s="47"/>
      <c r="D9" s="48"/>
      <c r="E9" s="44">
        <f>Mar!L25</f>
        <v>104625.81</v>
      </c>
      <c r="F9" s="45"/>
      <c r="H9" s="30" t="s">
        <v>36</v>
      </c>
      <c r="I9" s="31"/>
      <c r="J9" s="31"/>
      <c r="K9" s="32"/>
      <c r="L9" s="108"/>
      <c r="M9" s="109"/>
    </row>
    <row r="10" spans="1:18" ht="15" thickTop="1" x14ac:dyDescent="0.3">
      <c r="A10" s="79" t="s">
        <v>2</v>
      </c>
      <c r="B10" s="80"/>
      <c r="C10" s="80"/>
      <c r="D10" s="80"/>
      <c r="E10" s="81">
        <f>SUM(E5+E6+E8+E9)</f>
        <v>822204.24</v>
      </c>
      <c r="F10" s="82"/>
      <c r="H10" s="73" t="s">
        <v>37</v>
      </c>
      <c r="I10" s="41"/>
      <c r="J10" s="41"/>
      <c r="K10" s="42"/>
      <c r="L10" s="35"/>
      <c r="M10" s="36"/>
    </row>
    <row r="11" spans="1:18" x14ac:dyDescent="0.3">
      <c r="H11" s="30" t="s">
        <v>25</v>
      </c>
      <c r="I11" s="31"/>
      <c r="J11" s="31"/>
      <c r="K11" s="32"/>
      <c r="L11" s="35"/>
      <c r="M11" s="36"/>
    </row>
    <row r="12" spans="1:18" x14ac:dyDescent="0.3">
      <c r="A12" s="20" t="s">
        <v>17</v>
      </c>
      <c r="B12" s="21"/>
      <c r="C12" s="21"/>
      <c r="D12" s="21"/>
      <c r="E12" s="21"/>
      <c r="F12" s="22"/>
      <c r="H12" s="49" t="s">
        <v>33</v>
      </c>
      <c r="I12" s="50"/>
      <c r="J12" s="50"/>
      <c r="K12" s="50"/>
      <c r="L12" s="50"/>
      <c r="M12" s="51"/>
      <c r="O12" s="107" t="s">
        <v>28</v>
      </c>
      <c r="P12" s="107"/>
      <c r="Q12" s="107"/>
      <c r="R12" s="107"/>
    </row>
    <row r="13" spans="1:18" ht="15" customHeight="1" x14ac:dyDescent="0.3">
      <c r="A13" s="4"/>
      <c r="B13" s="5"/>
      <c r="C13" s="5"/>
      <c r="D13" s="6"/>
      <c r="E13" s="60" t="s">
        <v>10</v>
      </c>
      <c r="F13" s="61"/>
      <c r="H13" s="30" t="s">
        <v>39</v>
      </c>
      <c r="I13" s="31"/>
      <c r="J13" s="31"/>
      <c r="K13" s="32"/>
      <c r="L13" s="35"/>
      <c r="M13" s="36"/>
      <c r="O13" s="107"/>
      <c r="P13" s="107"/>
      <c r="Q13" s="107"/>
      <c r="R13" s="107"/>
    </row>
    <row r="14" spans="1:18" x14ac:dyDescent="0.3">
      <c r="A14" s="70" t="s">
        <v>11</v>
      </c>
      <c r="B14" s="71"/>
      <c r="C14" s="71"/>
      <c r="D14" s="71"/>
      <c r="E14" s="71"/>
      <c r="F14" s="72"/>
      <c r="H14" s="55" t="s">
        <v>22</v>
      </c>
      <c r="I14" s="56"/>
      <c r="J14" s="56"/>
      <c r="K14" s="56"/>
      <c r="L14" s="18"/>
      <c r="M14" s="59"/>
    </row>
    <row r="15" spans="1:18" ht="13.5" customHeight="1" thickBot="1" x14ac:dyDescent="0.35">
      <c r="A15" s="40" t="s">
        <v>21</v>
      </c>
      <c r="B15" s="41"/>
      <c r="C15" s="41"/>
      <c r="D15" s="42"/>
      <c r="E15" s="35">
        <v>17666.66</v>
      </c>
      <c r="F15" s="43"/>
      <c r="H15" s="73" t="s">
        <v>23</v>
      </c>
      <c r="I15" s="41"/>
      <c r="J15" s="41"/>
      <c r="K15" s="42"/>
      <c r="L15" s="35"/>
      <c r="M15" s="36"/>
    </row>
    <row r="16" spans="1:18" ht="15.6" thickTop="1" thickBot="1" x14ac:dyDescent="0.35">
      <c r="A16" s="40" t="s">
        <v>50</v>
      </c>
      <c r="B16" s="41"/>
      <c r="C16" s="41"/>
      <c r="D16" s="42"/>
      <c r="E16" s="35"/>
      <c r="F16" s="43"/>
      <c r="H16" s="23" t="s">
        <v>2</v>
      </c>
      <c r="I16" s="24"/>
      <c r="J16" s="24"/>
      <c r="K16" s="24"/>
      <c r="L16" s="25">
        <f>SUM(L4+L5+L6)</f>
        <v>0</v>
      </c>
      <c r="M16" s="26"/>
    </row>
    <row r="17" spans="1:14" x14ac:dyDescent="0.3">
      <c r="A17" s="40" t="s">
        <v>27</v>
      </c>
      <c r="B17" s="41"/>
      <c r="C17" s="41"/>
      <c r="D17" s="42"/>
      <c r="E17" s="35">
        <v>292.64999999999998</v>
      </c>
      <c r="F17" s="43"/>
    </row>
    <row r="18" spans="1:14" x14ac:dyDescent="0.3">
      <c r="A18" s="40" t="s">
        <v>51</v>
      </c>
      <c r="B18" s="41"/>
      <c r="C18" s="41"/>
      <c r="D18" s="42"/>
      <c r="E18" s="35">
        <v>358.62</v>
      </c>
      <c r="F18" s="43"/>
      <c r="H18" s="20" t="s">
        <v>0</v>
      </c>
      <c r="I18" s="21"/>
      <c r="J18" s="21"/>
      <c r="K18" s="21"/>
      <c r="L18" s="21"/>
      <c r="M18" s="22"/>
    </row>
    <row r="19" spans="1:14" x14ac:dyDescent="0.3">
      <c r="A19" s="40" t="s">
        <v>52</v>
      </c>
      <c r="B19" s="41"/>
      <c r="C19" s="41"/>
      <c r="D19" s="42"/>
      <c r="E19" s="35">
        <v>158.55000000000001</v>
      </c>
      <c r="F19" s="43"/>
      <c r="H19" s="62" t="s">
        <v>1</v>
      </c>
      <c r="I19" s="63"/>
      <c r="J19" s="63"/>
      <c r="K19" s="64"/>
      <c r="L19" s="65" t="s">
        <v>9</v>
      </c>
      <c r="M19" s="66"/>
    </row>
    <row r="20" spans="1:14" x14ac:dyDescent="0.3">
      <c r="A20" s="57" t="s">
        <v>24</v>
      </c>
      <c r="B20" s="58"/>
      <c r="C20" s="58"/>
      <c r="D20" s="58"/>
      <c r="E20" s="35"/>
      <c r="F20" s="43"/>
      <c r="H20" s="52" t="s">
        <v>3</v>
      </c>
      <c r="I20" s="53"/>
      <c r="J20" s="53"/>
      <c r="K20" s="53"/>
      <c r="L20" s="53"/>
      <c r="M20" s="54"/>
    </row>
    <row r="21" spans="1:14" x14ac:dyDescent="0.3">
      <c r="A21" s="40" t="s">
        <v>13</v>
      </c>
      <c r="B21" s="41"/>
      <c r="C21" s="41"/>
      <c r="D21" s="42"/>
      <c r="E21" s="35">
        <v>950</v>
      </c>
      <c r="F21" s="43"/>
      <c r="H21" s="46" t="s">
        <v>5</v>
      </c>
      <c r="I21" s="47"/>
      <c r="J21" s="47"/>
      <c r="K21" s="48"/>
      <c r="L21" s="44">
        <f>SUM(E5+L4+L5+L6+L8-L9+L13)-E34</f>
        <v>354576.26</v>
      </c>
      <c r="M21" s="45"/>
    </row>
    <row r="22" spans="1:14" x14ac:dyDescent="0.3">
      <c r="A22" s="40" t="s">
        <v>14</v>
      </c>
      <c r="B22" s="41"/>
      <c r="C22" s="41"/>
      <c r="D22" s="42"/>
      <c r="E22" s="35"/>
      <c r="F22" s="43"/>
      <c r="H22" s="46" t="s">
        <v>38</v>
      </c>
      <c r="I22" s="47"/>
      <c r="J22" s="47"/>
      <c r="K22" s="48"/>
      <c r="L22" s="35">
        <f>+E6+L13+L9</f>
        <v>125002.88</v>
      </c>
      <c r="M22" s="43"/>
    </row>
    <row r="23" spans="1:14" x14ac:dyDescent="0.3">
      <c r="A23" s="57" t="s">
        <v>15</v>
      </c>
      <c r="B23" s="58"/>
      <c r="C23" s="58"/>
      <c r="D23" s="58"/>
      <c r="E23" s="18"/>
      <c r="F23" s="19"/>
      <c r="H23" s="52" t="s">
        <v>4</v>
      </c>
      <c r="I23" s="53"/>
      <c r="J23" s="53"/>
      <c r="K23" s="53"/>
      <c r="L23" s="53"/>
      <c r="M23" s="54"/>
    </row>
    <row r="24" spans="1:14" x14ac:dyDescent="0.3">
      <c r="A24" s="40" t="s">
        <v>20</v>
      </c>
      <c r="B24" s="41"/>
      <c r="C24" s="41"/>
      <c r="D24" s="42"/>
      <c r="E24" s="35">
        <v>100</v>
      </c>
      <c r="F24" s="43"/>
      <c r="H24" s="46" t="s">
        <v>6</v>
      </c>
      <c r="I24" s="47"/>
      <c r="J24" s="47"/>
      <c r="K24" s="48"/>
      <c r="L24" s="44">
        <f>SUM(E8+L14+L10-L11)</f>
        <v>237999.29</v>
      </c>
      <c r="M24" s="45"/>
    </row>
    <row r="25" spans="1:14" ht="15" thickBot="1" x14ac:dyDescent="0.35">
      <c r="A25" s="40" t="s">
        <v>49</v>
      </c>
      <c r="B25" s="41"/>
      <c r="C25" s="41"/>
      <c r="D25" s="42"/>
      <c r="E25" s="35">
        <v>31.63</v>
      </c>
      <c r="F25" s="43"/>
      <c r="H25" s="46" t="s">
        <v>7</v>
      </c>
      <c r="I25" s="47"/>
      <c r="J25" s="47"/>
      <c r="K25" s="48"/>
      <c r="L25" s="44">
        <f>SUM(E9+L15)</f>
        <v>104625.81</v>
      </c>
      <c r="M25" s="45"/>
    </row>
    <row r="26" spans="1:14" ht="15" thickTop="1" x14ac:dyDescent="0.3">
      <c r="A26" s="40" t="s">
        <v>16</v>
      </c>
      <c r="B26" s="41"/>
      <c r="C26" s="41"/>
      <c r="D26" s="42"/>
      <c r="E26" s="18"/>
      <c r="F26" s="19"/>
      <c r="H26" s="79" t="s">
        <v>2</v>
      </c>
      <c r="I26" s="80"/>
      <c r="J26" s="80"/>
      <c r="K26" s="80"/>
      <c r="L26" s="81">
        <f>SUM(L21+L22+L24+L25)</f>
        <v>822204.24</v>
      </c>
      <c r="M26" s="82"/>
    </row>
    <row r="27" spans="1:14" ht="15" thickBot="1" x14ac:dyDescent="0.35">
      <c r="A27" s="16" t="s">
        <v>12</v>
      </c>
      <c r="B27" s="17"/>
      <c r="C27" s="17"/>
      <c r="D27" s="17"/>
      <c r="E27" s="14"/>
      <c r="F27" s="15"/>
    </row>
    <row r="28" spans="1:14" x14ac:dyDescent="0.3">
      <c r="A28" s="99"/>
      <c r="B28" s="100"/>
      <c r="C28" s="100"/>
      <c r="D28" s="100"/>
      <c r="E28" s="35"/>
      <c r="F28" s="43"/>
      <c r="H28" s="97" t="s">
        <v>19</v>
      </c>
      <c r="I28" s="98"/>
      <c r="J28" s="98"/>
      <c r="K28" s="98"/>
      <c r="L28" s="98"/>
      <c r="M28" s="98"/>
      <c r="N28" s="8"/>
    </row>
    <row r="29" spans="1:14" x14ac:dyDescent="0.3">
      <c r="A29" s="88"/>
      <c r="B29" s="89"/>
      <c r="C29" s="89"/>
      <c r="D29" s="89"/>
      <c r="E29" s="102"/>
      <c r="F29" s="103"/>
      <c r="H29" s="2"/>
      <c r="I29" s="7"/>
      <c r="J29" s="7"/>
      <c r="K29" s="7"/>
      <c r="L29" s="7"/>
      <c r="M29" s="7"/>
      <c r="N29" s="3"/>
    </row>
    <row r="30" spans="1:14" x14ac:dyDescent="0.3">
      <c r="A30" s="88"/>
      <c r="B30" s="89"/>
      <c r="C30" s="89"/>
      <c r="D30" s="89"/>
      <c r="E30" s="102"/>
      <c r="F30" s="103"/>
      <c r="H30" s="2"/>
      <c r="I30" s="7"/>
      <c r="J30" s="7"/>
      <c r="K30" s="7"/>
      <c r="L30" s="7"/>
      <c r="M30" s="7"/>
      <c r="N30" s="3"/>
    </row>
    <row r="31" spans="1:14" x14ac:dyDescent="0.3">
      <c r="A31" s="99"/>
      <c r="B31" s="100"/>
      <c r="C31" s="100"/>
      <c r="D31" s="101"/>
      <c r="E31" s="44"/>
      <c r="F31" s="45"/>
      <c r="H31" s="2"/>
      <c r="I31" s="7"/>
      <c r="J31" s="7"/>
      <c r="K31" s="7"/>
      <c r="L31" s="7"/>
      <c r="M31" s="7"/>
      <c r="N31" s="3"/>
    </row>
    <row r="32" spans="1:14" ht="15" customHeight="1" x14ac:dyDescent="0.3">
      <c r="A32" s="99"/>
      <c r="B32" s="100"/>
      <c r="C32" s="100"/>
      <c r="D32" s="101"/>
      <c r="E32" s="44"/>
      <c r="F32" s="45"/>
      <c r="H32" s="2"/>
      <c r="I32" s="7"/>
      <c r="J32" s="7"/>
      <c r="K32" s="7"/>
      <c r="L32" s="7"/>
      <c r="M32" s="7"/>
      <c r="N32" s="3"/>
    </row>
    <row r="33" spans="1:14" x14ac:dyDescent="0.3">
      <c r="A33" s="99"/>
      <c r="B33" s="100"/>
      <c r="C33" s="100"/>
      <c r="D33" s="101"/>
      <c r="E33" s="44"/>
      <c r="F33" s="45"/>
      <c r="H33" s="2"/>
      <c r="I33" s="7"/>
      <c r="J33" s="7"/>
      <c r="K33" s="7"/>
      <c r="L33" s="7"/>
      <c r="M33" s="7"/>
      <c r="N33" s="3"/>
    </row>
    <row r="34" spans="1:14" ht="15" thickBot="1" x14ac:dyDescent="0.35">
      <c r="A34" s="99"/>
      <c r="B34" s="100"/>
      <c r="C34" s="100"/>
      <c r="D34" s="101"/>
      <c r="E34" s="44"/>
      <c r="F34" s="45"/>
      <c r="H34" s="9"/>
      <c r="I34" s="10"/>
      <c r="J34" s="10"/>
      <c r="K34" s="10"/>
      <c r="L34" s="10"/>
      <c r="M34" s="10"/>
      <c r="N34" s="11"/>
    </row>
    <row r="35" spans="1:14" ht="15" thickBot="1" x14ac:dyDescent="0.35">
      <c r="A35" s="88"/>
      <c r="B35" s="89"/>
      <c r="C35" s="89"/>
      <c r="D35" s="89"/>
      <c r="E35" s="90"/>
      <c r="F35" s="91"/>
      <c r="H35" s="96"/>
      <c r="I35" s="96"/>
    </row>
    <row r="36" spans="1:14" ht="15" thickTop="1" x14ac:dyDescent="0.3">
      <c r="A36" s="92" t="s">
        <v>2</v>
      </c>
      <c r="B36" s="93"/>
      <c r="C36" s="93"/>
      <c r="D36" s="93"/>
      <c r="E36" s="94">
        <f>SUM(E15:F34)</f>
        <v>19558.11</v>
      </c>
      <c r="F36" s="95"/>
    </row>
  </sheetData>
  <mergeCells count="106">
    <mergeCell ref="H35:I35"/>
    <mergeCell ref="A17:D17"/>
    <mergeCell ref="E17:F17"/>
    <mergeCell ref="H24:K24"/>
    <mergeCell ref="A23:D23"/>
    <mergeCell ref="E23:F23"/>
    <mergeCell ref="A28:D28"/>
    <mergeCell ref="E28:F28"/>
    <mergeCell ref="A29:D29"/>
    <mergeCell ref="E29:F29"/>
    <mergeCell ref="A25:D25"/>
    <mergeCell ref="E25:F25"/>
    <mergeCell ref="A26:D26"/>
    <mergeCell ref="E26:F26"/>
    <mergeCell ref="A22:D22"/>
    <mergeCell ref="E22:F22"/>
    <mergeCell ref="A33:D33"/>
    <mergeCell ref="E33:F33"/>
    <mergeCell ref="A30:D30"/>
    <mergeCell ref="E30:F30"/>
    <mergeCell ref="A32:D32"/>
    <mergeCell ref="A35:D35"/>
    <mergeCell ref="E35:F35"/>
    <mergeCell ref="L21:M21"/>
    <mergeCell ref="E32:F32"/>
    <mergeCell ref="A34:D34"/>
    <mergeCell ref="E34:F34"/>
    <mergeCell ref="H25:K25"/>
    <mergeCell ref="L25:M25"/>
    <mergeCell ref="H26:K26"/>
    <mergeCell ref="L26:M26"/>
    <mergeCell ref="H28:M28"/>
    <mergeCell ref="L24:M24"/>
    <mergeCell ref="H23:M23"/>
    <mergeCell ref="H22:K22"/>
    <mergeCell ref="L22:M22"/>
    <mergeCell ref="A24:D24"/>
    <mergeCell ref="E24:F24"/>
    <mergeCell ref="A31:D31"/>
    <mergeCell ref="E31:F31"/>
    <mergeCell ref="A16:D16"/>
    <mergeCell ref="A21:D21"/>
    <mergeCell ref="E21:F21"/>
    <mergeCell ref="H20:M20"/>
    <mergeCell ref="A14:F14"/>
    <mergeCell ref="A15:D15"/>
    <mergeCell ref="E15:F15"/>
    <mergeCell ref="H13:K13"/>
    <mergeCell ref="L13:M13"/>
    <mergeCell ref="E16:F16"/>
    <mergeCell ref="H18:M18"/>
    <mergeCell ref="H15:K15"/>
    <mergeCell ref="L15:M15"/>
    <mergeCell ref="H16:K16"/>
    <mergeCell ref="L16:M16"/>
    <mergeCell ref="A18:D18"/>
    <mergeCell ref="E18:F18"/>
    <mergeCell ref="H19:K19"/>
    <mergeCell ref="L19:M19"/>
    <mergeCell ref="A19:D19"/>
    <mergeCell ref="E19:F19"/>
    <mergeCell ref="A20:D20"/>
    <mergeCell ref="E20:F20"/>
    <mergeCell ref="H21:K21"/>
    <mergeCell ref="H14:K14"/>
    <mergeCell ref="L14:M14"/>
    <mergeCell ref="H12:M12"/>
    <mergeCell ref="H9:K9"/>
    <mergeCell ref="L9:M9"/>
    <mergeCell ref="H10:K10"/>
    <mergeCell ref="L10:M10"/>
    <mergeCell ref="H11:K11"/>
    <mergeCell ref="L11:M11"/>
    <mergeCell ref="H8:K8"/>
    <mergeCell ref="L8:M8"/>
    <mergeCell ref="O12:R13"/>
    <mergeCell ref="A12:F12"/>
    <mergeCell ref="A9:D9"/>
    <mergeCell ref="E9:F9"/>
    <mergeCell ref="A10:D10"/>
    <mergeCell ref="E10:F10"/>
    <mergeCell ref="E13:F13"/>
    <mergeCell ref="A36:D36"/>
    <mergeCell ref="E36:F36"/>
    <mergeCell ref="A1:F1"/>
    <mergeCell ref="H1:M1"/>
    <mergeCell ref="A2:D2"/>
    <mergeCell ref="E2:F2"/>
    <mergeCell ref="A3:F3"/>
    <mergeCell ref="H3:M3"/>
    <mergeCell ref="A4:F4"/>
    <mergeCell ref="H4:K4"/>
    <mergeCell ref="L4:M4"/>
    <mergeCell ref="H2:M2"/>
    <mergeCell ref="A5:D5"/>
    <mergeCell ref="E5:F5"/>
    <mergeCell ref="H5:K5"/>
    <mergeCell ref="L5:M5"/>
    <mergeCell ref="A7:F7"/>
    <mergeCell ref="A8:D8"/>
    <mergeCell ref="E8:F8"/>
    <mergeCell ref="H6:K6"/>
    <mergeCell ref="L6:M6"/>
    <mergeCell ref="A6:D6"/>
    <mergeCell ref="E6:F6"/>
    <mergeCell ref="H7:M7"/>
  </mergeCells>
  <pageMargins left="0.7" right="0.7" top="0.75" bottom="0.75" header="0.3" footer="0.3"/>
  <pageSetup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BBDC6-417E-4236-93FF-C6FD12DDD98E}">
  <dimension ref="A1:R36"/>
  <sheetViews>
    <sheetView topLeftCell="A9" workbookViewId="0">
      <selection activeCell="A12" sqref="A12:F36"/>
    </sheetView>
  </sheetViews>
  <sheetFormatPr defaultRowHeight="14.4" x14ac:dyDescent="0.3"/>
  <cols>
    <col min="1" max="1" width="3" customWidth="1"/>
    <col min="4" max="4" width="11.88671875" customWidth="1"/>
    <col min="5" max="5" width="9.5546875" customWidth="1"/>
    <col min="6" max="6" width="8.5546875" customWidth="1"/>
    <col min="7" max="7" width="2.88671875" customWidth="1"/>
    <col min="9" max="9" width="9.6640625" customWidth="1"/>
    <col min="13" max="13" width="5.88671875" customWidth="1"/>
    <col min="14" max="14" width="5.44140625" customWidth="1"/>
  </cols>
  <sheetData>
    <row r="1" spans="1:18" ht="24" customHeight="1" x14ac:dyDescent="0.3">
      <c r="A1" s="20" t="s">
        <v>0</v>
      </c>
      <c r="B1" s="21"/>
      <c r="C1" s="21"/>
      <c r="D1" s="21"/>
      <c r="E1" s="21"/>
      <c r="F1" s="22"/>
      <c r="H1" s="27" t="s">
        <v>35</v>
      </c>
      <c r="I1" s="28"/>
      <c r="J1" s="28"/>
      <c r="K1" s="28"/>
      <c r="L1" s="28"/>
      <c r="M1" s="29"/>
    </row>
    <row r="2" spans="1:18" x14ac:dyDescent="0.3">
      <c r="A2" s="62" t="s">
        <v>1</v>
      </c>
      <c r="B2" s="63"/>
      <c r="C2" s="63"/>
      <c r="D2" s="64"/>
      <c r="E2" s="83" t="s">
        <v>8</v>
      </c>
      <c r="F2" s="84"/>
      <c r="H2" s="74" t="s">
        <v>34</v>
      </c>
      <c r="I2" s="63"/>
      <c r="J2" s="63"/>
      <c r="K2" s="63"/>
      <c r="L2" s="63"/>
      <c r="M2" s="75"/>
    </row>
    <row r="3" spans="1:18" ht="6" customHeight="1" x14ac:dyDescent="0.3">
      <c r="A3" s="85"/>
      <c r="B3" s="86"/>
      <c r="C3" s="86"/>
      <c r="D3" s="86"/>
      <c r="E3" s="86"/>
      <c r="F3" s="87"/>
      <c r="H3" s="76"/>
      <c r="I3" s="77"/>
      <c r="J3" s="77"/>
      <c r="K3" s="77"/>
      <c r="L3" s="77"/>
      <c r="M3" s="78"/>
    </row>
    <row r="4" spans="1:18" x14ac:dyDescent="0.3">
      <c r="A4" s="52" t="s">
        <v>3</v>
      </c>
      <c r="B4" s="53"/>
      <c r="C4" s="53"/>
      <c r="D4" s="53"/>
      <c r="E4" s="53"/>
      <c r="F4" s="54"/>
      <c r="H4" s="30" t="s">
        <v>18</v>
      </c>
      <c r="I4" s="31"/>
      <c r="J4" s="31"/>
      <c r="K4" s="32"/>
      <c r="L4" s="35"/>
      <c r="M4" s="36"/>
    </row>
    <row r="5" spans="1:18" x14ac:dyDescent="0.3">
      <c r="A5" s="46" t="s">
        <v>5</v>
      </c>
      <c r="B5" s="47"/>
      <c r="C5" s="47"/>
      <c r="D5" s="48"/>
      <c r="E5" s="44">
        <f>Apr!L21</f>
        <v>354576.26</v>
      </c>
      <c r="F5" s="45"/>
      <c r="G5" s="1"/>
      <c r="H5" s="37" t="s">
        <v>18</v>
      </c>
      <c r="I5" s="38"/>
      <c r="J5" s="38"/>
      <c r="K5" s="39"/>
      <c r="L5" s="35"/>
      <c r="M5" s="36"/>
    </row>
    <row r="6" spans="1:18" x14ac:dyDescent="0.3">
      <c r="A6" s="46" t="s">
        <v>38</v>
      </c>
      <c r="B6" s="47"/>
      <c r="C6" s="47"/>
      <c r="D6" s="48"/>
      <c r="E6" s="35">
        <f>Apr!L22</f>
        <v>125002.88</v>
      </c>
      <c r="F6" s="43"/>
      <c r="H6" s="37" t="s">
        <v>18</v>
      </c>
      <c r="I6" s="38"/>
      <c r="J6" s="38"/>
      <c r="K6" s="39"/>
      <c r="L6" s="35"/>
      <c r="M6" s="36"/>
    </row>
    <row r="7" spans="1:18" x14ac:dyDescent="0.3">
      <c r="A7" s="52" t="s">
        <v>4</v>
      </c>
      <c r="B7" s="53"/>
      <c r="C7" s="53"/>
      <c r="D7" s="53"/>
      <c r="E7" s="53"/>
      <c r="F7" s="54"/>
      <c r="H7" s="49" t="s">
        <v>32</v>
      </c>
      <c r="I7" s="50"/>
      <c r="J7" s="50"/>
      <c r="K7" s="50"/>
      <c r="L7" s="50"/>
      <c r="M7" s="51"/>
    </row>
    <row r="8" spans="1:18" x14ac:dyDescent="0.3">
      <c r="A8" s="46" t="s">
        <v>26</v>
      </c>
      <c r="B8" s="47"/>
      <c r="C8" s="47"/>
      <c r="D8" s="48"/>
      <c r="E8" s="44">
        <f>Apr!L24</f>
        <v>237999.29</v>
      </c>
      <c r="F8" s="45"/>
      <c r="H8" s="30" t="s">
        <v>31</v>
      </c>
      <c r="I8" s="31"/>
      <c r="J8" s="31"/>
      <c r="K8" s="32"/>
      <c r="L8" s="33"/>
      <c r="M8" s="34"/>
    </row>
    <row r="9" spans="1:18" ht="15" thickBot="1" x14ac:dyDescent="0.35">
      <c r="A9" s="46" t="s">
        <v>7</v>
      </c>
      <c r="B9" s="47"/>
      <c r="C9" s="47"/>
      <c r="D9" s="48"/>
      <c r="E9" s="44">
        <f>Apr!L25</f>
        <v>104625.81</v>
      </c>
      <c r="F9" s="45"/>
      <c r="H9" s="30" t="s">
        <v>36</v>
      </c>
      <c r="I9" s="31"/>
      <c r="J9" s="31"/>
      <c r="K9" s="32"/>
      <c r="L9" s="33"/>
      <c r="M9" s="34"/>
    </row>
    <row r="10" spans="1:18" ht="15" thickTop="1" x14ac:dyDescent="0.3">
      <c r="A10" s="79" t="s">
        <v>2</v>
      </c>
      <c r="B10" s="80"/>
      <c r="C10" s="80"/>
      <c r="D10" s="80"/>
      <c r="E10" s="81">
        <f>SUM(E5+E6+E8+E9)</f>
        <v>822204.24</v>
      </c>
      <c r="F10" s="82"/>
      <c r="H10" s="73" t="s">
        <v>37</v>
      </c>
      <c r="I10" s="41"/>
      <c r="J10" s="41"/>
      <c r="K10" s="42"/>
      <c r="L10" s="35"/>
      <c r="M10" s="36"/>
    </row>
    <row r="11" spans="1:18" x14ac:dyDescent="0.3">
      <c r="H11" s="30" t="s">
        <v>25</v>
      </c>
      <c r="I11" s="31"/>
      <c r="J11" s="31"/>
      <c r="K11" s="32"/>
      <c r="L11" s="35"/>
      <c r="M11" s="36"/>
    </row>
    <row r="12" spans="1:18" x14ac:dyDescent="0.3">
      <c r="A12" s="20" t="s">
        <v>17</v>
      </c>
      <c r="B12" s="21"/>
      <c r="C12" s="21"/>
      <c r="D12" s="21"/>
      <c r="E12" s="21"/>
      <c r="F12" s="22"/>
      <c r="H12" s="49" t="s">
        <v>33</v>
      </c>
      <c r="I12" s="50"/>
      <c r="J12" s="50"/>
      <c r="K12" s="50"/>
      <c r="L12" s="50"/>
      <c r="M12" s="51"/>
      <c r="O12" s="107" t="s">
        <v>29</v>
      </c>
      <c r="P12" s="107"/>
      <c r="Q12" s="107"/>
      <c r="R12" s="107"/>
    </row>
    <row r="13" spans="1:18" ht="15" customHeight="1" x14ac:dyDescent="0.3">
      <c r="A13" s="4"/>
      <c r="B13" s="5"/>
      <c r="C13" s="5"/>
      <c r="D13" s="6"/>
      <c r="E13" s="60" t="s">
        <v>10</v>
      </c>
      <c r="F13" s="61"/>
      <c r="H13" s="30" t="s">
        <v>39</v>
      </c>
      <c r="I13" s="31"/>
      <c r="J13" s="31"/>
      <c r="K13" s="32"/>
      <c r="L13" s="68"/>
      <c r="M13" s="69"/>
      <c r="O13" s="107"/>
      <c r="P13" s="107"/>
      <c r="Q13" s="107"/>
      <c r="R13" s="107"/>
    </row>
    <row r="14" spans="1:18" x14ac:dyDescent="0.3">
      <c r="A14" s="70" t="s">
        <v>11</v>
      </c>
      <c r="B14" s="71"/>
      <c r="C14" s="71"/>
      <c r="D14" s="71"/>
      <c r="E14" s="71"/>
      <c r="F14" s="72"/>
      <c r="H14" s="55" t="s">
        <v>22</v>
      </c>
      <c r="I14" s="56"/>
      <c r="J14" s="56"/>
      <c r="K14" s="56"/>
      <c r="L14" s="18"/>
      <c r="M14" s="59"/>
    </row>
    <row r="15" spans="1:18" ht="13.5" customHeight="1" thickBot="1" x14ac:dyDescent="0.35">
      <c r="A15" s="40" t="s">
        <v>21</v>
      </c>
      <c r="B15" s="41"/>
      <c r="C15" s="41"/>
      <c r="D15" s="42"/>
      <c r="E15" s="35">
        <v>17666.66</v>
      </c>
      <c r="F15" s="43"/>
      <c r="H15" s="73" t="s">
        <v>23</v>
      </c>
      <c r="I15" s="41"/>
      <c r="J15" s="41"/>
      <c r="K15" s="42"/>
      <c r="L15" s="35"/>
      <c r="M15" s="36"/>
    </row>
    <row r="16" spans="1:18" ht="15.6" thickTop="1" thickBot="1" x14ac:dyDescent="0.35">
      <c r="A16" s="40" t="s">
        <v>50</v>
      </c>
      <c r="B16" s="41"/>
      <c r="C16" s="41"/>
      <c r="D16" s="42"/>
      <c r="E16" s="35"/>
      <c r="F16" s="43"/>
      <c r="H16" s="23" t="s">
        <v>2</v>
      </c>
      <c r="I16" s="24"/>
      <c r="J16" s="24"/>
      <c r="K16" s="24"/>
      <c r="L16" s="25">
        <f>SUM(L4+L5+L6)</f>
        <v>0</v>
      </c>
      <c r="M16" s="26"/>
    </row>
    <row r="17" spans="1:14" x14ac:dyDescent="0.3">
      <c r="A17" s="40" t="s">
        <v>27</v>
      </c>
      <c r="B17" s="41"/>
      <c r="C17" s="41"/>
      <c r="D17" s="42"/>
      <c r="E17" s="35">
        <v>292.64999999999998</v>
      </c>
      <c r="F17" s="43"/>
    </row>
    <row r="18" spans="1:14" x14ac:dyDescent="0.3">
      <c r="A18" s="40" t="s">
        <v>51</v>
      </c>
      <c r="B18" s="41"/>
      <c r="C18" s="41"/>
      <c r="D18" s="42"/>
      <c r="E18" s="35">
        <v>358.62</v>
      </c>
      <c r="F18" s="43"/>
      <c r="H18" s="20" t="s">
        <v>0</v>
      </c>
      <c r="I18" s="21"/>
      <c r="J18" s="21"/>
      <c r="K18" s="21"/>
      <c r="L18" s="21"/>
      <c r="M18" s="22"/>
    </row>
    <row r="19" spans="1:14" x14ac:dyDescent="0.3">
      <c r="A19" s="40" t="s">
        <v>52</v>
      </c>
      <c r="B19" s="41"/>
      <c r="C19" s="41"/>
      <c r="D19" s="42"/>
      <c r="E19" s="35">
        <v>158.55000000000001</v>
      </c>
      <c r="F19" s="43"/>
      <c r="H19" s="62" t="s">
        <v>1</v>
      </c>
      <c r="I19" s="63"/>
      <c r="J19" s="63"/>
      <c r="K19" s="64"/>
      <c r="L19" s="65" t="s">
        <v>9</v>
      </c>
      <c r="M19" s="66"/>
    </row>
    <row r="20" spans="1:14" x14ac:dyDescent="0.3">
      <c r="A20" s="57" t="s">
        <v>24</v>
      </c>
      <c r="B20" s="58"/>
      <c r="C20" s="58"/>
      <c r="D20" s="58"/>
      <c r="E20" s="35"/>
      <c r="F20" s="43"/>
      <c r="H20" s="52" t="s">
        <v>3</v>
      </c>
      <c r="I20" s="53"/>
      <c r="J20" s="53"/>
      <c r="K20" s="53"/>
      <c r="L20" s="53"/>
      <c r="M20" s="54"/>
    </row>
    <row r="21" spans="1:14" x14ac:dyDescent="0.3">
      <c r="A21" s="40" t="s">
        <v>13</v>
      </c>
      <c r="B21" s="41"/>
      <c r="C21" s="41"/>
      <c r="D21" s="42"/>
      <c r="E21" s="35">
        <v>950</v>
      </c>
      <c r="F21" s="43"/>
      <c r="H21" s="46" t="s">
        <v>5</v>
      </c>
      <c r="I21" s="47"/>
      <c r="J21" s="47"/>
      <c r="K21" s="48"/>
      <c r="L21" s="44">
        <f>SUM(E5+L4+L5+L6+L8-L9+L13)-E32</f>
        <v>354576.26</v>
      </c>
      <c r="M21" s="45"/>
    </row>
    <row r="22" spans="1:14" x14ac:dyDescent="0.3">
      <c r="A22" s="40" t="s">
        <v>14</v>
      </c>
      <c r="B22" s="41"/>
      <c r="C22" s="41"/>
      <c r="D22" s="42"/>
      <c r="E22" s="35"/>
      <c r="F22" s="43"/>
      <c r="H22" s="46" t="s">
        <v>38</v>
      </c>
      <c r="I22" s="47"/>
      <c r="J22" s="47"/>
      <c r="K22" s="48"/>
      <c r="L22" s="35">
        <f>+E6+L13+L9</f>
        <v>125002.88</v>
      </c>
      <c r="M22" s="43"/>
    </row>
    <row r="23" spans="1:14" x14ac:dyDescent="0.3">
      <c r="A23" s="57" t="s">
        <v>15</v>
      </c>
      <c r="B23" s="58"/>
      <c r="C23" s="58"/>
      <c r="D23" s="58"/>
      <c r="E23" s="18"/>
      <c r="F23" s="19"/>
      <c r="H23" s="52" t="s">
        <v>4</v>
      </c>
      <c r="I23" s="53"/>
      <c r="J23" s="53"/>
      <c r="K23" s="53"/>
      <c r="L23" s="53"/>
      <c r="M23" s="54"/>
    </row>
    <row r="24" spans="1:14" x14ac:dyDescent="0.3">
      <c r="A24" s="40" t="s">
        <v>20</v>
      </c>
      <c r="B24" s="41"/>
      <c r="C24" s="41"/>
      <c r="D24" s="42"/>
      <c r="E24" s="35">
        <v>100</v>
      </c>
      <c r="F24" s="43"/>
      <c r="H24" s="46" t="s">
        <v>6</v>
      </c>
      <c r="I24" s="47"/>
      <c r="J24" s="47"/>
      <c r="K24" s="48"/>
      <c r="L24" s="44">
        <f>SUM(E8+L14+L10-L11)</f>
        <v>237999.29</v>
      </c>
      <c r="M24" s="45"/>
    </row>
    <row r="25" spans="1:14" ht="15" thickBot="1" x14ac:dyDescent="0.35">
      <c r="A25" s="40" t="s">
        <v>49</v>
      </c>
      <c r="B25" s="41"/>
      <c r="C25" s="41"/>
      <c r="D25" s="42"/>
      <c r="E25" s="35">
        <v>31.63</v>
      </c>
      <c r="F25" s="43"/>
      <c r="H25" s="46" t="s">
        <v>7</v>
      </c>
      <c r="I25" s="47"/>
      <c r="J25" s="47"/>
      <c r="K25" s="48"/>
      <c r="L25" s="44">
        <f>SUM(E9+L15)</f>
        <v>104625.81</v>
      </c>
      <c r="M25" s="45"/>
    </row>
    <row r="26" spans="1:14" ht="15" thickTop="1" x14ac:dyDescent="0.3">
      <c r="A26" s="40" t="s">
        <v>16</v>
      </c>
      <c r="B26" s="41"/>
      <c r="C26" s="41"/>
      <c r="D26" s="42"/>
      <c r="E26" s="18"/>
      <c r="F26" s="19"/>
      <c r="H26" s="79" t="s">
        <v>2</v>
      </c>
      <c r="I26" s="80"/>
      <c r="J26" s="80"/>
      <c r="K26" s="80"/>
      <c r="L26" s="81">
        <f>SUM(L21+L22+L24+L25)</f>
        <v>822204.24</v>
      </c>
      <c r="M26" s="82"/>
    </row>
    <row r="27" spans="1:14" ht="15" thickBot="1" x14ac:dyDescent="0.35">
      <c r="A27" s="16" t="s">
        <v>12</v>
      </c>
      <c r="B27" s="17"/>
      <c r="C27" s="17"/>
      <c r="D27" s="17"/>
      <c r="E27" s="14"/>
      <c r="F27" s="15"/>
    </row>
    <row r="28" spans="1:14" x14ac:dyDescent="0.3">
      <c r="A28" s="99"/>
      <c r="B28" s="100"/>
      <c r="C28" s="100"/>
      <c r="D28" s="100"/>
      <c r="E28" s="35"/>
      <c r="F28" s="43"/>
      <c r="H28" s="97" t="s">
        <v>19</v>
      </c>
      <c r="I28" s="98"/>
      <c r="J28" s="98"/>
      <c r="K28" s="98"/>
      <c r="L28" s="98"/>
      <c r="M28" s="98"/>
      <c r="N28" s="8"/>
    </row>
    <row r="29" spans="1:14" x14ac:dyDescent="0.3">
      <c r="A29" s="88"/>
      <c r="B29" s="89"/>
      <c r="C29" s="89"/>
      <c r="D29" s="89"/>
      <c r="E29" s="102"/>
      <c r="F29" s="103"/>
      <c r="H29" s="2"/>
      <c r="I29" s="7"/>
      <c r="J29" s="7"/>
      <c r="K29" s="7"/>
      <c r="L29" s="7"/>
      <c r="M29" s="7"/>
      <c r="N29" s="3"/>
    </row>
    <row r="30" spans="1:14" x14ac:dyDescent="0.3">
      <c r="A30" s="88"/>
      <c r="B30" s="89"/>
      <c r="C30" s="89"/>
      <c r="D30" s="89"/>
      <c r="E30" s="102"/>
      <c r="F30" s="103"/>
      <c r="H30" s="2"/>
      <c r="I30" s="7"/>
      <c r="J30" s="7"/>
      <c r="K30" s="7"/>
      <c r="L30" s="7"/>
      <c r="M30" s="7"/>
      <c r="N30" s="3"/>
    </row>
    <row r="31" spans="1:14" x14ac:dyDescent="0.3">
      <c r="A31" s="99"/>
      <c r="B31" s="100"/>
      <c r="C31" s="100"/>
      <c r="D31" s="101"/>
      <c r="E31" s="44"/>
      <c r="F31" s="45"/>
      <c r="H31" s="2"/>
      <c r="I31" s="7"/>
      <c r="J31" s="7"/>
      <c r="K31" s="7"/>
      <c r="L31" s="7"/>
      <c r="M31" s="7"/>
      <c r="N31" s="3"/>
    </row>
    <row r="32" spans="1:14" ht="15" customHeight="1" x14ac:dyDescent="0.3">
      <c r="A32" s="99"/>
      <c r="B32" s="100"/>
      <c r="C32" s="100"/>
      <c r="D32" s="101"/>
      <c r="E32" s="44"/>
      <c r="F32" s="45"/>
      <c r="H32" s="2"/>
      <c r="I32" s="7"/>
      <c r="J32" s="7"/>
      <c r="K32" s="7"/>
      <c r="L32" s="7"/>
      <c r="M32" s="7"/>
      <c r="N32" s="3"/>
    </row>
    <row r="33" spans="1:14" x14ac:dyDescent="0.3">
      <c r="A33" s="99"/>
      <c r="B33" s="100"/>
      <c r="C33" s="100"/>
      <c r="D33" s="101"/>
      <c r="E33" s="44"/>
      <c r="F33" s="45"/>
      <c r="H33" s="2"/>
      <c r="I33" s="7"/>
      <c r="J33" s="7"/>
      <c r="K33" s="7"/>
      <c r="L33" s="7"/>
      <c r="M33" s="7"/>
      <c r="N33" s="3"/>
    </row>
    <row r="34" spans="1:14" ht="15" thickBot="1" x14ac:dyDescent="0.35">
      <c r="A34" s="99"/>
      <c r="B34" s="100"/>
      <c r="C34" s="100"/>
      <c r="D34" s="101"/>
      <c r="E34" s="44"/>
      <c r="F34" s="45"/>
      <c r="H34" s="9"/>
      <c r="I34" s="10"/>
      <c r="J34" s="10"/>
      <c r="K34" s="10"/>
      <c r="L34" s="10"/>
      <c r="M34" s="10"/>
      <c r="N34" s="11"/>
    </row>
    <row r="35" spans="1:14" ht="15" thickBot="1" x14ac:dyDescent="0.35">
      <c r="A35" s="88"/>
      <c r="B35" s="89"/>
      <c r="C35" s="89"/>
      <c r="D35" s="89"/>
      <c r="E35" s="90"/>
      <c r="F35" s="91"/>
      <c r="H35" s="96"/>
      <c r="I35" s="96"/>
    </row>
    <row r="36" spans="1:14" ht="15" thickTop="1" x14ac:dyDescent="0.3">
      <c r="A36" s="92" t="s">
        <v>2</v>
      </c>
      <c r="B36" s="93"/>
      <c r="C36" s="93"/>
      <c r="D36" s="93"/>
      <c r="E36" s="94">
        <f>SUM(E15:F34)</f>
        <v>19558.11</v>
      </c>
      <c r="F36" s="95"/>
    </row>
  </sheetData>
  <mergeCells count="106">
    <mergeCell ref="L24:M24"/>
    <mergeCell ref="L25:M25"/>
    <mergeCell ref="E24:F24"/>
    <mergeCell ref="L19:M19"/>
    <mergeCell ref="A20:D20"/>
    <mergeCell ref="E20:F20"/>
    <mergeCell ref="A17:D17"/>
    <mergeCell ref="E17:F17"/>
    <mergeCell ref="H22:K22"/>
    <mergeCell ref="H20:M20"/>
    <mergeCell ref="H21:K21"/>
    <mergeCell ref="H19:K19"/>
    <mergeCell ref="H35:I35"/>
    <mergeCell ref="H24:K24"/>
    <mergeCell ref="A31:D31"/>
    <mergeCell ref="E31:F31"/>
    <mergeCell ref="A30:D30"/>
    <mergeCell ref="E30:F30"/>
    <mergeCell ref="A28:D28"/>
    <mergeCell ref="E28:F28"/>
    <mergeCell ref="A29:D29"/>
    <mergeCell ref="E29:F29"/>
    <mergeCell ref="A32:D32"/>
    <mergeCell ref="E32:F32"/>
    <mergeCell ref="H25:K25"/>
    <mergeCell ref="H26:K26"/>
    <mergeCell ref="A24:D24"/>
    <mergeCell ref="L26:M26"/>
    <mergeCell ref="H28:M28"/>
    <mergeCell ref="E23:F23"/>
    <mergeCell ref="H23:M23"/>
    <mergeCell ref="H13:K13"/>
    <mergeCell ref="L13:M13"/>
    <mergeCell ref="E16:F16"/>
    <mergeCell ref="H18:M18"/>
    <mergeCell ref="H14:K14"/>
    <mergeCell ref="L14:M14"/>
    <mergeCell ref="H15:K15"/>
    <mergeCell ref="L15:M15"/>
    <mergeCell ref="L16:M16"/>
    <mergeCell ref="A14:F14"/>
    <mergeCell ref="A15:D15"/>
    <mergeCell ref="E15:F15"/>
    <mergeCell ref="L22:M22"/>
    <mergeCell ref="A16:D16"/>
    <mergeCell ref="A21:D21"/>
    <mergeCell ref="E21:F21"/>
    <mergeCell ref="L21:M21"/>
    <mergeCell ref="A22:D22"/>
    <mergeCell ref="E22:F22"/>
    <mergeCell ref="H16:K16"/>
    <mergeCell ref="O12:R13"/>
    <mergeCell ref="A12:F12"/>
    <mergeCell ref="A9:D9"/>
    <mergeCell ref="E9:F9"/>
    <mergeCell ref="A10:D10"/>
    <mergeCell ref="E10:F10"/>
    <mergeCell ref="E13:F13"/>
    <mergeCell ref="H12:M12"/>
    <mergeCell ref="H9:K9"/>
    <mergeCell ref="L9:M9"/>
    <mergeCell ref="H10:K10"/>
    <mergeCell ref="L10:M10"/>
    <mergeCell ref="H11:K11"/>
    <mergeCell ref="L11:M11"/>
    <mergeCell ref="H6:K6"/>
    <mergeCell ref="L6:M6"/>
    <mergeCell ref="A6:D6"/>
    <mergeCell ref="E6:F6"/>
    <mergeCell ref="H7:M7"/>
    <mergeCell ref="H8:K8"/>
    <mergeCell ref="L8:M8"/>
    <mergeCell ref="A5:D5"/>
    <mergeCell ref="E5:F5"/>
    <mergeCell ref="H5:K5"/>
    <mergeCell ref="L5:M5"/>
    <mergeCell ref="A7:F7"/>
    <mergeCell ref="H4:K4"/>
    <mergeCell ref="L4:M4"/>
    <mergeCell ref="H2:M2"/>
    <mergeCell ref="A1:F1"/>
    <mergeCell ref="H1:M1"/>
    <mergeCell ref="A2:D2"/>
    <mergeCell ref="E2:F2"/>
    <mergeCell ref="A3:F3"/>
    <mergeCell ref="H3:M3"/>
    <mergeCell ref="A36:D36"/>
    <mergeCell ref="E36:F36"/>
    <mergeCell ref="A33:D33"/>
    <mergeCell ref="E33:F33"/>
    <mergeCell ref="A34:D34"/>
    <mergeCell ref="E34:F34"/>
    <mergeCell ref="A35:D35"/>
    <mergeCell ref="E35:F35"/>
    <mergeCell ref="A4:F4"/>
    <mergeCell ref="A8:D8"/>
    <mergeCell ref="E8:F8"/>
    <mergeCell ref="A19:D19"/>
    <mergeCell ref="E19:F19"/>
    <mergeCell ref="A18:D18"/>
    <mergeCell ref="E18:F18"/>
    <mergeCell ref="A25:D25"/>
    <mergeCell ref="E25:F25"/>
    <mergeCell ref="A26:D26"/>
    <mergeCell ref="E26:F26"/>
    <mergeCell ref="A23:D23"/>
  </mergeCells>
  <pageMargins left="0.7" right="0.7" top="0.75" bottom="0.75" header="0.3" footer="0.3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D2C66-6A2C-432C-8AC0-3D26C1C790E7}">
  <dimension ref="A1:R36"/>
  <sheetViews>
    <sheetView topLeftCell="A9" workbookViewId="0">
      <selection activeCell="A12" sqref="A12:F36"/>
    </sheetView>
  </sheetViews>
  <sheetFormatPr defaultRowHeight="14.4" x14ac:dyDescent="0.3"/>
  <cols>
    <col min="1" max="1" width="3" customWidth="1"/>
    <col min="4" max="4" width="11.88671875" customWidth="1"/>
    <col min="5" max="5" width="9.5546875" customWidth="1"/>
    <col min="6" max="6" width="8.5546875" customWidth="1"/>
    <col min="7" max="7" width="2.88671875" customWidth="1"/>
    <col min="9" max="9" width="9.6640625" customWidth="1"/>
    <col min="13" max="13" width="5.88671875" customWidth="1"/>
    <col min="14" max="14" width="5.44140625" customWidth="1"/>
    <col min="15" max="15" width="5.88671875" customWidth="1"/>
    <col min="17" max="17" width="2.44140625" customWidth="1"/>
  </cols>
  <sheetData>
    <row r="1" spans="1:18" ht="24" customHeight="1" x14ac:dyDescent="0.3">
      <c r="A1" s="20" t="s">
        <v>0</v>
      </c>
      <c r="B1" s="21"/>
      <c r="C1" s="21"/>
      <c r="D1" s="21"/>
      <c r="E1" s="21"/>
      <c r="F1" s="22"/>
      <c r="H1" s="27" t="s">
        <v>35</v>
      </c>
      <c r="I1" s="28"/>
      <c r="J1" s="28"/>
      <c r="K1" s="28"/>
      <c r="L1" s="28"/>
      <c r="M1" s="29"/>
    </row>
    <row r="2" spans="1:18" x14ac:dyDescent="0.3">
      <c r="A2" s="62" t="s">
        <v>1</v>
      </c>
      <c r="B2" s="63"/>
      <c r="C2" s="63"/>
      <c r="D2" s="64"/>
      <c r="E2" s="83" t="s">
        <v>8</v>
      </c>
      <c r="F2" s="84"/>
      <c r="H2" s="74" t="s">
        <v>34</v>
      </c>
      <c r="I2" s="63"/>
      <c r="J2" s="63"/>
      <c r="K2" s="63"/>
      <c r="L2" s="63"/>
      <c r="M2" s="75"/>
    </row>
    <row r="3" spans="1:18" ht="6" customHeight="1" x14ac:dyDescent="0.3">
      <c r="A3" s="85"/>
      <c r="B3" s="86"/>
      <c r="C3" s="86"/>
      <c r="D3" s="86"/>
      <c r="E3" s="86"/>
      <c r="F3" s="87"/>
      <c r="H3" s="76"/>
      <c r="I3" s="77"/>
      <c r="J3" s="77"/>
      <c r="K3" s="77"/>
      <c r="L3" s="77"/>
      <c r="M3" s="78"/>
    </row>
    <row r="4" spans="1:18" x14ac:dyDescent="0.3">
      <c r="A4" s="52" t="s">
        <v>3</v>
      </c>
      <c r="B4" s="53"/>
      <c r="C4" s="53"/>
      <c r="D4" s="53"/>
      <c r="E4" s="53"/>
      <c r="F4" s="54"/>
      <c r="H4" s="30" t="s">
        <v>18</v>
      </c>
      <c r="I4" s="31"/>
      <c r="J4" s="31"/>
      <c r="K4" s="32"/>
      <c r="L4" s="35">
        <v>3473.07</v>
      </c>
      <c r="M4" s="36"/>
    </row>
    <row r="5" spans="1:18" x14ac:dyDescent="0.3">
      <c r="A5" s="46" t="s">
        <v>5</v>
      </c>
      <c r="B5" s="47"/>
      <c r="C5" s="47"/>
      <c r="D5" s="48"/>
      <c r="E5" s="44">
        <f>May!L21</f>
        <v>354576.26</v>
      </c>
      <c r="F5" s="45"/>
      <c r="G5" s="1"/>
      <c r="H5" s="37" t="s">
        <v>18</v>
      </c>
      <c r="I5" s="38"/>
      <c r="J5" s="38"/>
      <c r="K5" s="39"/>
      <c r="L5" s="35"/>
      <c r="M5" s="36"/>
    </row>
    <row r="6" spans="1:18" x14ac:dyDescent="0.3">
      <c r="A6" s="46" t="s">
        <v>38</v>
      </c>
      <c r="B6" s="47"/>
      <c r="C6" s="47"/>
      <c r="D6" s="48"/>
      <c r="E6" s="35">
        <f>May!L22</f>
        <v>125002.88</v>
      </c>
      <c r="F6" s="43"/>
      <c r="H6" s="37" t="s">
        <v>18</v>
      </c>
      <c r="I6" s="38"/>
      <c r="J6" s="38"/>
      <c r="K6" s="39"/>
      <c r="L6" s="35"/>
      <c r="M6" s="36"/>
    </row>
    <row r="7" spans="1:18" x14ac:dyDescent="0.3">
      <c r="A7" s="52" t="s">
        <v>4</v>
      </c>
      <c r="B7" s="53"/>
      <c r="C7" s="53"/>
      <c r="D7" s="53"/>
      <c r="E7" s="53"/>
      <c r="F7" s="54"/>
      <c r="H7" s="49" t="s">
        <v>32</v>
      </c>
      <c r="I7" s="50"/>
      <c r="J7" s="50"/>
      <c r="K7" s="50"/>
      <c r="L7" s="50"/>
      <c r="M7" s="51"/>
    </row>
    <row r="8" spans="1:18" x14ac:dyDescent="0.3">
      <c r="A8" s="46" t="s">
        <v>26</v>
      </c>
      <c r="B8" s="47"/>
      <c r="C8" s="47"/>
      <c r="D8" s="48"/>
      <c r="E8" s="44">
        <f>May!L24</f>
        <v>237999.29</v>
      </c>
      <c r="F8" s="45"/>
      <c r="H8" s="30" t="s">
        <v>31</v>
      </c>
      <c r="I8" s="31"/>
      <c r="J8" s="31"/>
      <c r="K8" s="32"/>
      <c r="L8" s="33"/>
      <c r="M8" s="34"/>
    </row>
    <row r="9" spans="1:18" ht="15" thickBot="1" x14ac:dyDescent="0.35">
      <c r="A9" s="46" t="s">
        <v>7</v>
      </c>
      <c r="B9" s="47"/>
      <c r="C9" s="47"/>
      <c r="D9" s="48"/>
      <c r="E9" s="44">
        <f>May!L25</f>
        <v>104625.81</v>
      </c>
      <c r="F9" s="45"/>
      <c r="H9" s="30" t="s">
        <v>36</v>
      </c>
      <c r="I9" s="31"/>
      <c r="J9" s="31"/>
      <c r="K9" s="32"/>
      <c r="L9" s="33"/>
      <c r="M9" s="34"/>
    </row>
    <row r="10" spans="1:18" ht="15" thickTop="1" x14ac:dyDescent="0.3">
      <c r="A10" s="79" t="s">
        <v>2</v>
      </c>
      <c r="B10" s="80"/>
      <c r="C10" s="80"/>
      <c r="D10" s="80"/>
      <c r="E10" s="81">
        <f>SUM(E5+E6+E8+E9)</f>
        <v>822204.24</v>
      </c>
      <c r="F10" s="82"/>
      <c r="H10" s="73" t="s">
        <v>37</v>
      </c>
      <c r="I10" s="41"/>
      <c r="J10" s="41"/>
      <c r="K10" s="42"/>
      <c r="L10" s="35"/>
      <c r="M10" s="36"/>
    </row>
    <row r="11" spans="1:18" x14ac:dyDescent="0.3">
      <c r="H11" s="30" t="s">
        <v>25</v>
      </c>
      <c r="I11" s="31"/>
      <c r="J11" s="31"/>
      <c r="K11" s="32"/>
      <c r="L11" s="35"/>
      <c r="M11" s="36"/>
    </row>
    <row r="12" spans="1:18" x14ac:dyDescent="0.3">
      <c r="A12" s="20" t="s">
        <v>17</v>
      </c>
      <c r="B12" s="21"/>
      <c r="C12" s="21"/>
      <c r="D12" s="21"/>
      <c r="E12" s="21"/>
      <c r="F12" s="22"/>
      <c r="H12" s="49" t="s">
        <v>33</v>
      </c>
      <c r="I12" s="50"/>
      <c r="J12" s="50"/>
      <c r="K12" s="50"/>
      <c r="L12" s="50"/>
      <c r="M12" s="51"/>
      <c r="O12" s="110" t="s">
        <v>30</v>
      </c>
      <c r="P12" s="110"/>
      <c r="Q12" s="110"/>
      <c r="R12" s="110"/>
    </row>
    <row r="13" spans="1:18" ht="16.5" customHeight="1" x14ac:dyDescent="0.3">
      <c r="A13" s="4"/>
      <c r="B13" s="5"/>
      <c r="C13" s="5"/>
      <c r="D13" s="6"/>
      <c r="E13" s="60" t="s">
        <v>10</v>
      </c>
      <c r="F13" s="61"/>
      <c r="H13" s="30" t="s">
        <v>39</v>
      </c>
      <c r="I13" s="31"/>
      <c r="J13" s="31"/>
      <c r="K13" s="32"/>
      <c r="L13" s="68"/>
      <c r="M13" s="69"/>
      <c r="O13" s="110"/>
      <c r="P13" s="110"/>
      <c r="Q13" s="110"/>
      <c r="R13" s="110"/>
    </row>
    <row r="14" spans="1:18" x14ac:dyDescent="0.3">
      <c r="A14" s="70" t="s">
        <v>11</v>
      </c>
      <c r="B14" s="71"/>
      <c r="C14" s="71"/>
      <c r="D14" s="71"/>
      <c r="E14" s="71"/>
      <c r="F14" s="72"/>
      <c r="H14" s="55" t="s">
        <v>22</v>
      </c>
      <c r="I14" s="56"/>
      <c r="J14" s="56"/>
      <c r="K14" s="56"/>
      <c r="L14" s="18"/>
      <c r="M14" s="59"/>
    </row>
    <row r="15" spans="1:18" ht="13.5" customHeight="1" thickBot="1" x14ac:dyDescent="0.35">
      <c r="A15" s="40" t="s">
        <v>21</v>
      </c>
      <c r="B15" s="41"/>
      <c r="C15" s="41"/>
      <c r="D15" s="42"/>
      <c r="E15" s="35">
        <v>17666.66</v>
      </c>
      <c r="F15" s="43"/>
      <c r="H15" s="73" t="s">
        <v>23</v>
      </c>
      <c r="I15" s="41"/>
      <c r="J15" s="41"/>
      <c r="K15" s="42"/>
      <c r="L15" s="35"/>
      <c r="M15" s="36"/>
    </row>
    <row r="16" spans="1:18" ht="15.6" thickTop="1" thickBot="1" x14ac:dyDescent="0.35">
      <c r="A16" s="40" t="s">
        <v>50</v>
      </c>
      <c r="B16" s="41"/>
      <c r="C16" s="41"/>
      <c r="D16" s="42"/>
      <c r="E16" s="35"/>
      <c r="F16" s="43"/>
      <c r="H16" s="23" t="s">
        <v>2</v>
      </c>
      <c r="I16" s="24"/>
      <c r="J16" s="24"/>
      <c r="K16" s="24"/>
      <c r="L16" s="25">
        <f>SUM(L4+L5+L6)</f>
        <v>3473.07</v>
      </c>
      <c r="M16" s="26"/>
    </row>
    <row r="17" spans="1:14" x14ac:dyDescent="0.3">
      <c r="A17" s="40" t="s">
        <v>27</v>
      </c>
      <c r="B17" s="41"/>
      <c r="C17" s="41"/>
      <c r="D17" s="42"/>
      <c r="E17" s="35">
        <v>292.64999999999998</v>
      </c>
      <c r="F17" s="43"/>
    </row>
    <row r="18" spans="1:14" x14ac:dyDescent="0.3">
      <c r="A18" s="40" t="s">
        <v>51</v>
      </c>
      <c r="B18" s="41"/>
      <c r="C18" s="41"/>
      <c r="D18" s="42"/>
      <c r="E18" s="35">
        <v>358.62</v>
      </c>
      <c r="F18" s="43"/>
      <c r="H18" s="20" t="s">
        <v>0</v>
      </c>
      <c r="I18" s="21"/>
      <c r="J18" s="21"/>
      <c r="K18" s="21"/>
      <c r="L18" s="21"/>
      <c r="M18" s="22"/>
    </row>
    <row r="19" spans="1:14" x14ac:dyDescent="0.3">
      <c r="A19" s="40" t="s">
        <v>52</v>
      </c>
      <c r="B19" s="41"/>
      <c r="C19" s="41"/>
      <c r="D19" s="42"/>
      <c r="E19" s="35">
        <v>158.55000000000001</v>
      </c>
      <c r="F19" s="43"/>
      <c r="H19" s="62" t="s">
        <v>1</v>
      </c>
      <c r="I19" s="63"/>
      <c r="J19" s="63"/>
      <c r="K19" s="64"/>
      <c r="L19" s="65" t="s">
        <v>9</v>
      </c>
      <c r="M19" s="66"/>
    </row>
    <row r="20" spans="1:14" x14ac:dyDescent="0.3">
      <c r="A20" s="57" t="s">
        <v>24</v>
      </c>
      <c r="B20" s="58"/>
      <c r="C20" s="58"/>
      <c r="D20" s="58"/>
      <c r="E20" s="35"/>
      <c r="F20" s="43"/>
      <c r="H20" s="52" t="s">
        <v>3</v>
      </c>
      <c r="I20" s="53"/>
      <c r="J20" s="53"/>
      <c r="K20" s="53"/>
      <c r="L20" s="53"/>
      <c r="M20" s="54"/>
    </row>
    <row r="21" spans="1:14" x14ac:dyDescent="0.3">
      <c r="A21" s="40" t="s">
        <v>13</v>
      </c>
      <c r="B21" s="41"/>
      <c r="C21" s="41"/>
      <c r="D21" s="42"/>
      <c r="E21" s="35">
        <v>950</v>
      </c>
      <c r="F21" s="43"/>
      <c r="H21" s="46" t="s">
        <v>5</v>
      </c>
      <c r="I21" s="47"/>
      <c r="J21" s="47"/>
      <c r="K21" s="48"/>
      <c r="L21" s="44">
        <f>SUM(E5+L4+L5+L6+L8-L9+L13)-E33</f>
        <v>358049.33</v>
      </c>
      <c r="M21" s="45"/>
    </row>
    <row r="22" spans="1:14" x14ac:dyDescent="0.3">
      <c r="A22" s="40" t="s">
        <v>14</v>
      </c>
      <c r="B22" s="41"/>
      <c r="C22" s="41"/>
      <c r="D22" s="42"/>
      <c r="E22" s="35"/>
      <c r="F22" s="43"/>
      <c r="H22" s="46" t="s">
        <v>38</v>
      </c>
      <c r="I22" s="47"/>
      <c r="J22" s="47"/>
      <c r="K22" s="48"/>
      <c r="L22" s="35">
        <f>+E6+L13+L9</f>
        <v>125002.88</v>
      </c>
      <c r="M22" s="43"/>
    </row>
    <row r="23" spans="1:14" x14ac:dyDescent="0.3">
      <c r="A23" s="57" t="s">
        <v>15</v>
      </c>
      <c r="B23" s="58"/>
      <c r="C23" s="58"/>
      <c r="D23" s="58"/>
      <c r="E23" s="18"/>
      <c r="F23" s="19"/>
      <c r="H23" s="52" t="s">
        <v>4</v>
      </c>
      <c r="I23" s="53"/>
      <c r="J23" s="53"/>
      <c r="K23" s="53"/>
      <c r="L23" s="53"/>
      <c r="M23" s="54"/>
    </row>
    <row r="24" spans="1:14" x14ac:dyDescent="0.3">
      <c r="A24" s="40" t="s">
        <v>20</v>
      </c>
      <c r="B24" s="41"/>
      <c r="C24" s="41"/>
      <c r="D24" s="42"/>
      <c r="E24" s="35">
        <v>100</v>
      </c>
      <c r="F24" s="43"/>
      <c r="H24" s="46" t="s">
        <v>6</v>
      </c>
      <c r="I24" s="47"/>
      <c r="J24" s="47"/>
      <c r="K24" s="48"/>
      <c r="L24" s="44">
        <f>SUM(E8+L14+L10-L11)</f>
        <v>237999.29</v>
      </c>
      <c r="M24" s="45"/>
    </row>
    <row r="25" spans="1:14" ht="15" thickBot="1" x14ac:dyDescent="0.35">
      <c r="A25" s="40" t="s">
        <v>49</v>
      </c>
      <c r="B25" s="41"/>
      <c r="C25" s="41"/>
      <c r="D25" s="42"/>
      <c r="E25" s="35">
        <v>31.63</v>
      </c>
      <c r="F25" s="43"/>
      <c r="H25" s="46" t="s">
        <v>7</v>
      </c>
      <c r="I25" s="47"/>
      <c r="J25" s="47"/>
      <c r="K25" s="48"/>
      <c r="L25" s="44">
        <f>SUM(E9+L15)</f>
        <v>104625.81</v>
      </c>
      <c r="M25" s="45"/>
    </row>
    <row r="26" spans="1:14" ht="15" thickTop="1" x14ac:dyDescent="0.3">
      <c r="A26" s="40" t="s">
        <v>16</v>
      </c>
      <c r="B26" s="41"/>
      <c r="C26" s="41"/>
      <c r="D26" s="42"/>
      <c r="E26" s="18"/>
      <c r="F26" s="19"/>
      <c r="H26" s="79" t="s">
        <v>2</v>
      </c>
      <c r="I26" s="80"/>
      <c r="J26" s="80"/>
      <c r="K26" s="80"/>
      <c r="L26" s="81">
        <f>SUM(L21+L22+L24+L25)</f>
        <v>825677.31</v>
      </c>
      <c r="M26" s="82"/>
    </row>
    <row r="27" spans="1:14" ht="15" thickBot="1" x14ac:dyDescent="0.35">
      <c r="A27" s="16" t="s">
        <v>12</v>
      </c>
      <c r="B27" s="17"/>
      <c r="C27" s="17"/>
      <c r="D27" s="17"/>
      <c r="E27" s="14"/>
      <c r="F27" s="15"/>
    </row>
    <row r="28" spans="1:14" x14ac:dyDescent="0.3">
      <c r="A28" s="99"/>
      <c r="B28" s="100"/>
      <c r="C28" s="100"/>
      <c r="D28" s="100"/>
      <c r="E28" s="35"/>
      <c r="F28" s="43"/>
      <c r="H28" s="97" t="s">
        <v>19</v>
      </c>
      <c r="I28" s="98"/>
      <c r="J28" s="98"/>
      <c r="K28" s="98"/>
      <c r="L28" s="98"/>
      <c r="M28" s="98"/>
      <c r="N28" s="8"/>
    </row>
    <row r="29" spans="1:14" x14ac:dyDescent="0.3">
      <c r="A29" s="88"/>
      <c r="B29" s="89"/>
      <c r="C29" s="89"/>
      <c r="D29" s="89"/>
      <c r="E29" s="102"/>
      <c r="F29" s="103"/>
      <c r="H29" s="2"/>
      <c r="I29" s="7"/>
      <c r="J29" s="7"/>
      <c r="K29" s="7"/>
      <c r="L29" s="7"/>
      <c r="M29" s="7"/>
      <c r="N29" s="3"/>
    </row>
    <row r="30" spans="1:14" x14ac:dyDescent="0.3">
      <c r="A30" s="88"/>
      <c r="B30" s="89"/>
      <c r="C30" s="89"/>
      <c r="D30" s="89"/>
      <c r="E30" s="102"/>
      <c r="F30" s="103"/>
      <c r="H30" s="2"/>
      <c r="I30" s="7"/>
      <c r="J30" s="7"/>
      <c r="K30" s="7"/>
      <c r="L30" s="7"/>
      <c r="M30" s="7"/>
      <c r="N30" s="3"/>
    </row>
    <row r="31" spans="1:14" x14ac:dyDescent="0.3">
      <c r="A31" s="99"/>
      <c r="B31" s="100"/>
      <c r="C31" s="100"/>
      <c r="D31" s="101"/>
      <c r="E31" s="44"/>
      <c r="F31" s="45"/>
      <c r="H31" s="2"/>
      <c r="I31" s="7"/>
      <c r="J31" s="7"/>
      <c r="K31" s="7"/>
      <c r="L31" s="7"/>
      <c r="M31" s="7"/>
      <c r="N31" s="3"/>
    </row>
    <row r="32" spans="1:14" ht="15" customHeight="1" x14ac:dyDescent="0.3">
      <c r="A32" s="99"/>
      <c r="B32" s="100"/>
      <c r="C32" s="100"/>
      <c r="D32" s="101"/>
      <c r="E32" s="44"/>
      <c r="F32" s="45"/>
      <c r="H32" s="2"/>
      <c r="I32" s="7"/>
      <c r="J32" s="7"/>
      <c r="K32" s="7"/>
      <c r="L32" s="7"/>
      <c r="M32" s="7"/>
      <c r="N32" s="3"/>
    </row>
    <row r="33" spans="1:14" x14ac:dyDescent="0.3">
      <c r="A33" s="99"/>
      <c r="B33" s="100"/>
      <c r="C33" s="100"/>
      <c r="D33" s="101"/>
      <c r="E33" s="44"/>
      <c r="F33" s="45"/>
      <c r="H33" s="2"/>
      <c r="I33" s="7"/>
      <c r="J33" s="7"/>
      <c r="K33" s="7"/>
      <c r="L33" s="7"/>
      <c r="M33" s="7"/>
      <c r="N33" s="3"/>
    </row>
    <row r="34" spans="1:14" ht="15" thickBot="1" x14ac:dyDescent="0.35">
      <c r="A34" s="99"/>
      <c r="B34" s="100"/>
      <c r="C34" s="100"/>
      <c r="D34" s="101"/>
      <c r="E34" s="44"/>
      <c r="F34" s="45"/>
      <c r="H34" s="9"/>
      <c r="I34" s="10"/>
      <c r="J34" s="10"/>
      <c r="K34" s="10"/>
      <c r="L34" s="10"/>
      <c r="M34" s="10"/>
      <c r="N34" s="11"/>
    </row>
    <row r="35" spans="1:14" ht="15" thickBot="1" x14ac:dyDescent="0.35">
      <c r="A35" s="88"/>
      <c r="B35" s="89"/>
      <c r="C35" s="89"/>
      <c r="D35" s="89"/>
      <c r="E35" s="90"/>
      <c r="F35" s="91"/>
      <c r="H35" s="96"/>
      <c r="I35" s="96"/>
    </row>
    <row r="36" spans="1:14" ht="15" thickTop="1" x14ac:dyDescent="0.3">
      <c r="A36" s="92" t="s">
        <v>2</v>
      </c>
      <c r="B36" s="93"/>
      <c r="C36" s="93"/>
      <c r="D36" s="93"/>
      <c r="E36" s="94">
        <f>SUM(E15:F34)</f>
        <v>19558.11</v>
      </c>
      <c r="F36" s="95"/>
    </row>
  </sheetData>
  <mergeCells count="106">
    <mergeCell ref="A23:D23"/>
    <mergeCell ref="H23:M23"/>
    <mergeCell ref="A31:D31"/>
    <mergeCell ref="E31:F31"/>
    <mergeCell ref="H25:K25"/>
    <mergeCell ref="L25:M25"/>
    <mergeCell ref="H26:K26"/>
    <mergeCell ref="L26:M26"/>
    <mergeCell ref="H28:M28"/>
    <mergeCell ref="E23:F23"/>
    <mergeCell ref="A25:D25"/>
    <mergeCell ref="E25:F25"/>
    <mergeCell ref="A26:D26"/>
    <mergeCell ref="E26:F26"/>
    <mergeCell ref="L24:M24"/>
    <mergeCell ref="H35:I35"/>
    <mergeCell ref="H24:K24"/>
    <mergeCell ref="A32:D32"/>
    <mergeCell ref="E32:F32"/>
    <mergeCell ref="A30:D30"/>
    <mergeCell ref="E30:F30"/>
    <mergeCell ref="A28:D28"/>
    <mergeCell ref="E28:F28"/>
    <mergeCell ref="A29:D29"/>
    <mergeCell ref="E29:F29"/>
    <mergeCell ref="A33:D33"/>
    <mergeCell ref="E33:F33"/>
    <mergeCell ref="A24:D24"/>
    <mergeCell ref="E24:F24"/>
    <mergeCell ref="A34:D34"/>
    <mergeCell ref="E34:F34"/>
    <mergeCell ref="A35:D35"/>
    <mergeCell ref="E35:F35"/>
    <mergeCell ref="L22:M22"/>
    <mergeCell ref="A19:D19"/>
    <mergeCell ref="E19:F19"/>
    <mergeCell ref="A20:D20"/>
    <mergeCell ref="E20:F20"/>
    <mergeCell ref="A17:D17"/>
    <mergeCell ref="E17:F17"/>
    <mergeCell ref="H22:K22"/>
    <mergeCell ref="A18:D18"/>
    <mergeCell ref="E18:F18"/>
    <mergeCell ref="H20:M20"/>
    <mergeCell ref="H21:K21"/>
    <mergeCell ref="L21:M21"/>
    <mergeCell ref="A22:D22"/>
    <mergeCell ref="E22:F22"/>
    <mergeCell ref="L11:M11"/>
    <mergeCell ref="H19:K19"/>
    <mergeCell ref="L19:M19"/>
    <mergeCell ref="A16:D16"/>
    <mergeCell ref="A21:D21"/>
    <mergeCell ref="E21:F21"/>
    <mergeCell ref="A14:F14"/>
    <mergeCell ref="A15:D15"/>
    <mergeCell ref="E15:F15"/>
    <mergeCell ref="H16:K16"/>
    <mergeCell ref="H8:K8"/>
    <mergeCell ref="L8:M8"/>
    <mergeCell ref="H13:K13"/>
    <mergeCell ref="L13:M13"/>
    <mergeCell ref="E16:F16"/>
    <mergeCell ref="H18:M18"/>
    <mergeCell ref="O12:R13"/>
    <mergeCell ref="A12:F12"/>
    <mergeCell ref="A9:D9"/>
    <mergeCell ref="E9:F9"/>
    <mergeCell ref="A10:D10"/>
    <mergeCell ref="E10:F10"/>
    <mergeCell ref="E13:F13"/>
    <mergeCell ref="H14:K14"/>
    <mergeCell ref="L14:M14"/>
    <mergeCell ref="H12:M12"/>
    <mergeCell ref="H15:K15"/>
    <mergeCell ref="L15:M15"/>
    <mergeCell ref="L16:M16"/>
    <mergeCell ref="H9:K9"/>
    <mergeCell ref="L9:M9"/>
    <mergeCell ref="H10:K10"/>
    <mergeCell ref="L10:M10"/>
    <mergeCell ref="H11:K11"/>
    <mergeCell ref="A36:D36"/>
    <mergeCell ref="E36:F36"/>
    <mergeCell ref="A1:F1"/>
    <mergeCell ref="H1:M1"/>
    <mergeCell ref="A2:D2"/>
    <mergeCell ref="E2:F2"/>
    <mergeCell ref="A3:F3"/>
    <mergeCell ref="H3:M3"/>
    <mergeCell ref="A4:F4"/>
    <mergeCell ref="H4:K4"/>
    <mergeCell ref="L4:M4"/>
    <mergeCell ref="H2:M2"/>
    <mergeCell ref="A5:D5"/>
    <mergeCell ref="E5:F5"/>
    <mergeCell ref="H5:K5"/>
    <mergeCell ref="L5:M5"/>
    <mergeCell ref="A7:F7"/>
    <mergeCell ref="A8:D8"/>
    <mergeCell ref="E8:F8"/>
    <mergeCell ref="H6:K6"/>
    <mergeCell ref="L6:M6"/>
    <mergeCell ref="A6:D6"/>
    <mergeCell ref="E6:F6"/>
    <mergeCell ref="H7:M7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Oct </vt:lpstr>
      <vt:lpstr>Nov </vt:lpstr>
      <vt:lpstr>Dec</vt:lpstr>
      <vt:lpstr>Jan</vt:lpstr>
      <vt:lpstr>Feb</vt:lpstr>
      <vt:lpstr>Mar</vt:lpstr>
      <vt:lpstr>Apr</vt:lpstr>
      <vt:lpstr>May</vt:lpstr>
      <vt:lpstr>June</vt:lpstr>
      <vt:lpstr>July</vt:lpstr>
      <vt:lpstr>August</vt:lpstr>
      <vt:lpstr>Sept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ESD#4</dc:creator>
  <cp:lastModifiedBy>Christy Merendon</cp:lastModifiedBy>
  <cp:lastPrinted>2023-01-02T13:35:13Z</cp:lastPrinted>
  <dcterms:created xsi:type="dcterms:W3CDTF">2018-04-30T21:11:48Z</dcterms:created>
  <dcterms:modified xsi:type="dcterms:W3CDTF">2023-03-03T16:02:19Z</dcterms:modified>
</cp:coreProperties>
</file>