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980"/>
  </bookViews>
  <sheets>
    <sheet name="Sheet4" sheetId="4" r:id="rId1"/>
  </sheets>
  <definedNames>
    <definedName name="_xlnm.Print_Area" localSheetId="0">Sheet4!$A$1:$I$560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C37AECAD65B4C8F955DEF026CAEA986" descr="1"/>
        <xdr:cNvPicPr/>
      </xdr:nvPicPr>
      <xdr:blipFill>
        <a:blip r:embed="rId1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7" name="ID_69B60DB386CE4560973D0737F6E54647" descr="2"/>
        <xdr:cNvPicPr/>
      </xdr:nvPicPr>
      <xdr:blipFill>
        <a:blip r:embed="rId2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8" name="ID_9C08CA9AE7C14F6EA47D8B297399ADA9" descr="3"/>
        <xdr:cNvPicPr/>
      </xdr:nvPicPr>
      <xdr:blipFill>
        <a:blip r:embed="rId3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11" name="ID_7AA3402384DD40C59A2D7BB489F3E02A" descr="4"/>
        <xdr:cNvPicPr/>
      </xdr:nvPicPr>
      <xdr:blipFill>
        <a:blip r:embed="rId4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12" name="ID_BF50D48D851141BAA6ADE8CA6C96EDF8" descr="5"/>
        <xdr:cNvPicPr/>
      </xdr:nvPicPr>
      <xdr:blipFill>
        <a:blip r:embed="rId5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16" name="ID_D87EB6BB140D4C8F8FB162A0E4EA0637" descr="6"/>
        <xdr:cNvPicPr/>
      </xdr:nvPicPr>
      <xdr:blipFill>
        <a:blip r:embed="rId6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18" name="ID_99A840C653A840049FA354E03D2E73F4" descr="7"/>
        <xdr:cNvPicPr/>
      </xdr:nvPicPr>
      <xdr:blipFill>
        <a:blip r:embed="rId7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19" name="ID_B31FFF6BD5EC44EEA55F721DEDA6C25F" descr="8"/>
        <xdr:cNvPicPr/>
      </xdr:nvPicPr>
      <xdr:blipFill>
        <a:blip r:embed="rId8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20" name="ID_B7F222FF69B549C684E0BA4A14DD8FF8" descr="9"/>
        <xdr:cNvPicPr/>
      </xdr:nvPicPr>
      <xdr:blipFill>
        <a:blip r:embed="rId9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46" name="ID_B10DF5DC6E764EB18CCE39DFDD3790D7" descr="北美黑胡桃造型4"/>
        <xdr:cNvPicPr/>
      </xdr:nvPicPr>
      <xdr:blipFill>
        <a:blip r:embed="rId10"/>
        <a:stretch>
          <a:fillRect/>
        </a:stretch>
      </xdr:blipFill>
      <xdr:spPr>
        <a:xfrm>
          <a:off x="8890" y="46537245"/>
          <a:ext cx="4892040" cy="4575810"/>
        </a:xfrm>
        <a:prstGeom prst="rect">
          <a:avLst/>
        </a:prstGeom>
      </xdr:spPr>
    </xdr:pic>
  </etc:cellImage>
  <etc:cellImage>
    <xdr:pic>
      <xdr:nvPicPr>
        <xdr:cNvPr id="57" name="ID_10901383C7B2497CB56A49F027281270" descr="北美黑胡桃造型5"/>
        <xdr:cNvPicPr/>
      </xdr:nvPicPr>
      <xdr:blipFill>
        <a:blip r:embed="rId11"/>
        <a:stretch>
          <a:fillRect/>
        </a:stretch>
      </xdr:blipFill>
      <xdr:spPr>
        <a:xfrm>
          <a:off x="1270" y="51756945"/>
          <a:ext cx="4892040" cy="4575810"/>
        </a:xfrm>
        <a:prstGeom prst="rect">
          <a:avLst/>
        </a:prstGeom>
      </xdr:spPr>
    </xdr:pic>
  </etc:cellImage>
  <etc:cellImage>
    <xdr:pic>
      <xdr:nvPicPr>
        <xdr:cNvPr id="63" name="ID_9626CDE9AA574AF59A7165232B24FB1F" descr="北美黑胡桃造型8"/>
        <xdr:cNvPicPr/>
      </xdr:nvPicPr>
      <xdr:blipFill>
        <a:blip r:embed="rId12"/>
        <a:stretch>
          <a:fillRect/>
        </a:stretch>
      </xdr:blipFill>
      <xdr:spPr>
        <a:xfrm>
          <a:off x="635" y="67179825"/>
          <a:ext cx="4892040" cy="4575810"/>
        </a:xfrm>
        <a:prstGeom prst="rect">
          <a:avLst/>
        </a:prstGeom>
      </xdr:spPr>
    </xdr:pic>
  </etc:cellImage>
  <etc:cellImage>
    <xdr:pic>
      <xdr:nvPicPr>
        <xdr:cNvPr id="71" name="ID_B2EE3A8D80F2414D8A86B6C71A43DAC9" descr="北美黑胡桃造型-三联动移门"/>
        <xdr:cNvPicPr/>
      </xdr:nvPicPr>
      <xdr:blipFill>
        <a:blip r:embed="rId13"/>
        <a:stretch>
          <a:fillRect/>
        </a:stretch>
      </xdr:blipFill>
      <xdr:spPr>
        <a:xfrm>
          <a:off x="635" y="87784305"/>
          <a:ext cx="4892040" cy="4575810"/>
        </a:xfrm>
        <a:prstGeom prst="rect">
          <a:avLst/>
        </a:prstGeom>
      </xdr:spPr>
    </xdr:pic>
  </etc:cellImage>
  <etc:cellImage>
    <xdr:pic>
      <xdr:nvPicPr>
        <xdr:cNvPr id="72" name="ID_D2839E8F76BA4ACFA7CAB23B3492E14B" descr="北美黑胡桃造型-谷仓门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240" y="82644615"/>
          <a:ext cx="4892040" cy="4575810"/>
        </a:xfrm>
        <a:prstGeom prst="rect">
          <a:avLst/>
        </a:prstGeom>
      </xdr:spPr>
    </xdr:pic>
  </etc:cellImage>
  <etc:cellImage>
    <xdr:pic>
      <xdr:nvPicPr>
        <xdr:cNvPr id="77" name="ID_9E41D69528F14FEA84CFDBC8FC3965EE" descr="图片_20260314141418(1)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240" y="5400675"/>
          <a:ext cx="4892040" cy="4567555"/>
        </a:xfrm>
        <a:prstGeom prst="rect">
          <a:avLst/>
        </a:prstGeom>
      </xdr:spPr>
    </xdr:pic>
  </etc:cellImage>
  <etc:cellImage>
    <xdr:pic>
      <xdr:nvPicPr>
        <xdr:cNvPr id="97" name="ID_22AEA459F69046D69616EABB15E1C756" descr="北美黑胡桃-子母门"/>
        <xdr:cNvPicPr/>
      </xdr:nvPicPr>
      <xdr:blipFill>
        <a:blip r:embed="rId16"/>
        <a:stretch>
          <a:fillRect/>
        </a:stretch>
      </xdr:blipFill>
      <xdr:spPr>
        <a:xfrm>
          <a:off x="635" y="139394565"/>
          <a:ext cx="4892040" cy="4575810"/>
        </a:xfrm>
        <a:prstGeom prst="rect">
          <a:avLst/>
        </a:prstGeom>
      </xdr:spPr>
    </xdr:pic>
  </etc:cellImage>
  <etc:cellImage>
    <xdr:pic>
      <xdr:nvPicPr>
        <xdr:cNvPr id="99" name="ID_70EF21429A6746ABB457E93DDF6138A2" descr="图片_20260314121505(1)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875" y="280035"/>
          <a:ext cx="4891405" cy="4567555"/>
        </a:xfrm>
        <a:prstGeom prst="rect">
          <a:avLst/>
        </a:prstGeom>
      </xdr:spPr>
    </xdr:pic>
  </etc:cellImage>
  <etc:cellImage>
    <xdr:pic>
      <xdr:nvPicPr>
        <xdr:cNvPr id="102" name="ID_C9A56D01D5CE4D55B82D6D86CDCF9C22" descr="北美黑胡桃-异形-单边弧形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35" y="15657830"/>
          <a:ext cx="4892040" cy="4575175"/>
        </a:xfrm>
        <a:prstGeom prst="rect">
          <a:avLst/>
        </a:prstGeom>
      </xdr:spPr>
    </xdr:pic>
  </etc:cellImage>
  <etc:cellImage>
    <xdr:pic>
      <xdr:nvPicPr>
        <xdr:cNvPr id="104" name="ID_46155047A8E84E23A85DF23A0501CCAC" descr="北美黑胡桃-圆顶门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5" y="25960070"/>
          <a:ext cx="4892040" cy="4567555"/>
        </a:xfrm>
        <a:prstGeom prst="rect">
          <a:avLst/>
        </a:prstGeom>
      </xdr:spPr>
    </xdr:pic>
  </etc:cellImage>
  <etc:cellImage>
    <xdr:pic>
      <xdr:nvPicPr>
        <xdr:cNvPr id="105" name="ID_1D34FE0CEE19426BB57E5F4FDFF76198" descr="北美黑胡桃造型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5240" y="31080075"/>
          <a:ext cx="4892040" cy="4568190"/>
        </a:xfrm>
        <a:prstGeom prst="rect">
          <a:avLst/>
        </a:prstGeom>
      </xdr:spPr>
    </xdr:pic>
  </etc:cellImage>
  <etc:cellImage>
    <xdr:pic>
      <xdr:nvPicPr>
        <xdr:cNvPr id="106" name="ID_C4E7B254F31F476D8D8F56844BB1D038" descr="北美黑胡桃造型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5240" y="36215955"/>
          <a:ext cx="4892040" cy="4575810"/>
        </a:xfrm>
        <a:prstGeom prst="rect">
          <a:avLst/>
        </a:prstGeom>
      </xdr:spPr>
    </xdr:pic>
  </etc:cellImage>
  <etc:cellImage>
    <xdr:pic>
      <xdr:nvPicPr>
        <xdr:cNvPr id="107" name="ID_D3ED7C8ADDBA4DAF8AFB42ADC13DF0B9" descr="北美黑胡桃造型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5240" y="41374695"/>
          <a:ext cx="4892040" cy="4575810"/>
        </a:xfrm>
        <a:prstGeom prst="rect">
          <a:avLst/>
        </a:prstGeom>
      </xdr:spPr>
    </xdr:pic>
  </etc:cellImage>
  <etc:cellImage>
    <xdr:pic>
      <xdr:nvPicPr>
        <xdr:cNvPr id="108" name="ID_409E7F9243D64272AE83CD0FEE332CBC" descr="北美黑胡桃造型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35" y="56782335"/>
          <a:ext cx="4892040" cy="4575810"/>
        </a:xfrm>
        <a:prstGeom prst="rect">
          <a:avLst/>
        </a:prstGeom>
      </xdr:spPr>
    </xdr:pic>
  </etc:cellImage>
  <etc:cellImage>
    <xdr:pic>
      <xdr:nvPicPr>
        <xdr:cNvPr id="109" name="ID_FF9C40D8F03D44238EA9A24C82FD625E" descr="北美黑胡桃造型7-水波纹.jpeg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5240" y="62009655"/>
          <a:ext cx="4892040" cy="4575810"/>
        </a:xfrm>
        <a:prstGeom prst="rect">
          <a:avLst/>
        </a:prstGeom>
      </xdr:spPr>
    </xdr:pic>
  </etc:cellImage>
  <etc:cellImage>
    <xdr:pic>
      <xdr:nvPicPr>
        <xdr:cNvPr id="110" name="ID_D40B0A87B3D44E18A95E50445C098F18" descr="北美黑胡桃造型-对开门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5240" y="72327135"/>
          <a:ext cx="4892040" cy="4575810"/>
        </a:xfrm>
        <a:prstGeom prst="rect">
          <a:avLst/>
        </a:prstGeom>
      </xdr:spPr>
    </xdr:pic>
  </etc:cellImage>
  <etc:cellImage>
    <xdr:pic>
      <xdr:nvPicPr>
        <xdr:cNvPr id="112" name="ID_8DD0CCBE50244F21836D44CCD822CC60" descr="北美黑胡桃-中式"/>
        <xdr:cNvPicPr/>
      </xdr:nvPicPr>
      <xdr:blipFill>
        <a:blip r:embed="rId26"/>
        <a:stretch>
          <a:fillRect/>
        </a:stretch>
      </xdr:blipFill>
      <xdr:spPr>
        <a:xfrm>
          <a:off x="635" y="93001465"/>
          <a:ext cx="4892675" cy="4575810"/>
        </a:xfrm>
        <a:prstGeom prst="rect">
          <a:avLst/>
        </a:prstGeom>
      </xdr:spPr>
    </xdr:pic>
  </etc:cellImage>
  <etc:cellImage>
    <xdr:pic>
      <xdr:nvPicPr>
        <xdr:cNvPr id="3" name="ID_4C0424AE904C4E7196EAE8404A508C4E" descr="北美黑胡桃-中式-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5240" y="134346315"/>
          <a:ext cx="4892040" cy="4575810"/>
        </a:xfrm>
        <a:prstGeom prst="rect">
          <a:avLst/>
        </a:prstGeom>
      </xdr:spPr>
    </xdr:pic>
  </etc:cellImage>
  <etc:cellImage>
    <xdr:pic>
      <xdr:nvPicPr>
        <xdr:cNvPr id="5" name="ID_AFF6264FA8954D74903C87DC1A69050F" descr="北美黑胡桃-异形-楼梯异形门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5240" y="20854035"/>
          <a:ext cx="4892040" cy="4575175"/>
        </a:xfrm>
        <a:prstGeom prst="rect">
          <a:avLst/>
        </a:prstGeom>
      </xdr:spPr>
    </xdr:pic>
  </etc:cellImage>
  <etc:cellImage>
    <xdr:pic>
      <xdr:nvPicPr>
        <xdr:cNvPr id="6" name="ID_34B05585C73B4809AB19154E433EFF40" descr="图片_20260318114320(1)"/>
        <xdr:cNvPicPr/>
      </xdr:nvPicPr>
      <xdr:blipFill>
        <a:blip r:embed="rId29"/>
        <a:stretch>
          <a:fillRect/>
        </a:stretch>
      </xdr:blipFill>
      <xdr:spPr>
        <a:xfrm>
          <a:off x="0" y="0"/>
          <a:ext cx="10058400" cy="93916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<sst xmlns="http://schemas.openxmlformats.org/spreadsheetml/2006/main" count="1530" uniqueCount="100">
  <si>
    <t>特性</t>
  </si>
  <si>
    <r>
      <rPr>
        <b/>
        <sz val="11"/>
        <color rgb="FF1F1F1F"/>
        <rFont val="宋体"/>
        <charset val="134"/>
        <scheme val="minor"/>
      </rPr>
      <t>Specification</t>
    </r>
  </si>
  <si>
    <t>Door Type</t>
  </si>
  <si>
    <t>Material</t>
  </si>
  <si>
    <t>Wood Species</t>
  </si>
  <si>
    <t>Finish Options</t>
  </si>
  <si>
    <t>price</t>
  </si>
  <si>
    <r>
      <rPr>
        <b/>
        <sz val="11"/>
        <color rgb="FF1F1F1F"/>
        <rFont val="宋体"/>
        <charset val="134"/>
        <scheme val="minor"/>
      </rPr>
      <t>Material (Species)</t>
    </r>
  </si>
  <si>
    <t>100% North American Black Walnut (FAS) (Custom wood species available)</t>
  </si>
  <si>
    <t>Model No</t>
  </si>
  <si>
    <t>AT-PK-MM-01</t>
  </si>
  <si>
    <t>North American Cherry</t>
  </si>
  <si>
    <t>Wood Wax Oil</t>
  </si>
  <si>
    <t>Clear Varnish</t>
  </si>
  <si>
    <t>Solid Paint</t>
  </si>
  <si>
    <t>Construction</t>
  </si>
  <si>
    <t>100% Solid Wood Construction (No MDF/HDF Guaranteed)</t>
  </si>
  <si>
    <t>Panel Door</t>
  </si>
  <si>
    <t>American Black Walnut</t>
  </si>
  <si>
    <t>Wood Wax Oil)</t>
  </si>
  <si>
    <t>Joinery</t>
  </si>
  <si>
    <t>Traditional Mortise &amp; Tenon</t>
  </si>
  <si>
    <t>Modern Slab</t>
  </si>
  <si>
    <r>
      <rPr>
        <sz val="11"/>
        <color rgb="FF1F1F1F"/>
        <rFont val="宋体"/>
        <charset val="134"/>
        <scheme val="minor"/>
      </rPr>
      <t>Classic North American villa renovations and modern American estates.</t>
    </r>
  </si>
  <si>
    <t>American Red Oak</t>
  </si>
  <si>
    <t>Standard Thickness</t>
  </si>
  <si>
    <t>45mm (approx. 1-3/4")</t>
  </si>
  <si>
    <t>Packing Method</t>
  </si>
  <si>
    <t>EPE Foam + 5-Layer Reinforced Corrugated Carton</t>
  </si>
  <si>
    <t>Hard Maple</t>
  </si>
  <si>
    <t>Standard Heights</t>
  </si>
  <si>
    <t>80", 84", 96" (2032mm - 2438mm)</t>
  </si>
  <si>
    <t>Pallet Standard</t>
  </si>
  <si>
    <t>Fully Enclosed Fumigation-Free Plywood Crate (Global Sea-Freight Ready)</t>
  </si>
  <si>
    <t>American Ash</t>
  </si>
  <si>
    <t>Standard Widths</t>
  </si>
  <si>
    <t>24", 28", 30", 32", 36" (610mm - 914mm)</t>
  </si>
  <si>
    <t>Pre-drilling</t>
  </si>
  <si>
    <t>CNC Pre-drilling for North American (ANSI) or European Standard hardware.</t>
  </si>
  <si>
    <t>American White Oak</t>
  </si>
  <si>
    <t>Sizing Service</t>
  </si>
  <si>
    <t>Bespoke Sizing Available</t>
  </si>
  <si>
    <t>Hinges</t>
  </si>
  <si>
    <t>Heavy-duty hinges specifically engineered for 45mm (1-3/4") solid wood doors.</t>
  </si>
  <si>
    <t>Burmese Teak</t>
  </si>
  <si>
    <t>Moisture Content</t>
  </si>
  <si>
    <t>Kiln-dried to 8% - 12%</t>
  </si>
  <si>
    <t>Origin</t>
  </si>
  <si>
    <t>China</t>
  </si>
  <si>
    <t>Ebony</t>
  </si>
  <si>
    <t>MOQ</t>
  </si>
  <si>
    <t>10+ Units</t>
  </si>
  <si>
    <t>Production Capacity</t>
  </si>
  <si>
    <t>100 Doors Per Month</t>
  </si>
  <si>
    <t>African Padauk</t>
  </si>
  <si>
    <t>Lead Time</t>
  </si>
  <si>
    <t>4 - 6 Weeks (Dependent on design complexity and order volume)</t>
  </si>
  <si>
    <r>
      <rPr>
        <b/>
        <sz val="11"/>
        <color rgb="FF1F1F1F"/>
        <rFont val="宋体"/>
        <charset val="134"/>
        <scheme val="minor"/>
      </rPr>
      <t>Feature</t>
    </r>
  </si>
  <si>
    <t>AT-PK-MM-02</t>
  </si>
  <si>
    <t>AT-PK-MM-03</t>
  </si>
  <si>
    <t>AT-PK-MM-04</t>
  </si>
  <si>
    <t>AT-YD-MM-01</t>
  </si>
  <si>
    <t>Arched Door</t>
  </si>
  <si>
    <r>
      <rPr>
        <sz val="11"/>
        <color rgb="FF1F1F1F"/>
        <rFont val="宋体"/>
        <charset val="134"/>
        <scheme val="minor"/>
      </rPr>
      <t>Exotic aesthetics and custom-tier architectural artistry.</t>
    </r>
  </si>
  <si>
    <t>AT-PB-MM-02</t>
  </si>
  <si>
    <t>Slab Door</t>
  </si>
  <si>
    <r>
      <rPr>
        <sz val="11"/>
        <color rgb="FF1F1F1F"/>
        <rFont val="宋体"/>
        <charset val="134"/>
        <scheme val="minor"/>
      </rPr>
      <t>Modern minimalism, industrial chic, and showcasing bold wood grains.</t>
    </r>
  </si>
  <si>
    <t>AT-PK-MM-05</t>
  </si>
  <si>
    <t>AT-PK-MM-06</t>
  </si>
  <si>
    <t>AT-PK-MM-07</t>
  </si>
  <si>
    <t>AT-PK-MM-08</t>
  </si>
  <si>
    <t xml:space="preserve"> Clear Varnish</t>
  </si>
  <si>
    <t>AT-PK-MM-09</t>
  </si>
  <si>
    <t>AT-PK-MM-10</t>
  </si>
  <si>
    <t>AT-PK-MM-11</t>
  </si>
  <si>
    <t>Wood Wax Oi</t>
  </si>
  <si>
    <t>AT-DK-MM-01</t>
  </si>
  <si>
    <t>Double Door</t>
  </si>
  <si>
    <r>
      <rPr>
        <sz val="11"/>
        <color rgb="FF1F1F1F"/>
        <rFont val="宋体"/>
        <charset val="134"/>
        <scheme val="minor"/>
      </rPr>
      <t>Grand living room partitions and luxury mansion hall entrances.</t>
    </r>
  </si>
  <si>
    <t>AT-GS-MM-01</t>
  </si>
  <si>
    <t>Hidden Door</t>
  </si>
  <si>
    <r>
      <rPr>
        <sz val="11"/>
        <color rgb="FF1F1F1F"/>
        <rFont val="宋体"/>
        <charset val="134"/>
        <scheme val="minor"/>
      </rPr>
      <t>Secret room designs and minimalist flush-to-wall seamless interiors.</t>
    </r>
  </si>
  <si>
    <t>AT-PB-MM-03</t>
  </si>
  <si>
    <t>Barn Door</t>
  </si>
  <si>
    <r>
      <rPr>
        <sz val="11"/>
        <color rgb="FF1F1F1F"/>
        <rFont val="宋体"/>
        <charset val="134"/>
        <scheme val="minor"/>
      </rPr>
      <t>Decorative library accents, rustic American themes, or industrial loft styles.</t>
    </r>
  </si>
  <si>
    <t>AT-TL-MM-01</t>
  </si>
  <si>
    <t>Sliding Door</t>
  </si>
  <si>
    <r>
      <rPr>
        <sz val="11"/>
        <color rgb="FF1F1F1F"/>
        <rFont val="宋体"/>
        <charset val="134"/>
        <scheme val="minor"/>
      </rPr>
      <t>Space-saving solutions for kitchens, home offices, or studies.</t>
    </r>
  </si>
  <si>
    <t>80", 84", 93" (2200mm - 2400mm)</t>
  </si>
  <si>
    <t>16", 18", 20" (400m - 500mm)</t>
  </si>
  <si>
    <t>AT-ZH-MM-01</t>
  </si>
  <si>
    <t>Carved Door</t>
  </si>
  <si>
    <r>
      <rPr>
        <sz val="11"/>
        <color rgb="FF1F1F1F"/>
        <rFont val="宋体"/>
        <charset val="134"/>
        <scheme val="minor"/>
      </rPr>
      <t>Luxury grand entrances and classic high-end master suites.</t>
    </r>
  </si>
  <si>
    <t xml:space="preserve">p </t>
  </si>
  <si>
    <t>AT-ZH-MM-09</t>
  </si>
  <si>
    <t>AT-ZM-MM-01</t>
  </si>
  <si>
    <t>Mother-and-Son Door</t>
  </si>
  <si>
    <r>
      <rPr>
        <sz val="11"/>
        <color rgb="FF1F1F1F"/>
        <rFont val="宋体"/>
        <charset val="134"/>
        <scheme val="minor"/>
      </rPr>
      <t>Balancing daily convenience with furniture and oversized item accessibility.</t>
    </r>
  </si>
  <si>
    <t>80", 84", 96" (2050mm - 2438mm)</t>
  </si>
  <si>
    <t>24", 28", 30", 32", 36" ,38",40",42",44",46"(610mm - 1170mm)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</si>
</sst>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1F1F1F"/>
      <name val="宋体"/>
      <charset val="134"/>
      <scheme val="minor"/>
    </font>
    <font>
      <sz val="11"/>
      <color rgb="FF1F1F1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1F1F1F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1F1F1F"/>
      </top>
      <bottom style="medium">
        <color rgb="FF1F1F1F"/>
      </bottom>
      <diagonal/>
    </border>
    <border>
      <left style="thin">
        <color auto="1"/>
      </left>
      <right style="thin">
        <color auto="1"/>
      </right>
      <top style="medium">
        <color rgb="FF1F1F1F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7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 readingOrder="1"/>
    </xf>
    <xf numFmtId="0" fontId="0" fillId="3" borderId="6" xfId="0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 readingOrder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 readingOrder="1"/>
    </xf>
    <xf numFmtId="176" fontId="1" fillId="3" borderId="5" xfId="0" applyNumberFormat="1" applyFont="1" applyFill="1" applyBorder="1" applyAlignment="1">
      <alignment horizontal="center" vertical="center"/>
    </xf>
    <xf numFmtId="7" fontId="0" fillId="3" borderId="3" xfId="0" applyNumberForma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readingOrder="1"/>
    </xf>
    <xf numFmtId="7" fontId="1" fillId="2" borderId="3" xfId="0" applyNumberFormat="1" applyFont="1" applyFill="1" applyBorder="1" applyAlignment="1">
      <alignment horizontal="center" vertical="center" readingOrder="1"/>
    </xf>
    <xf numFmtId="7" fontId="5" fillId="2" borderId="3" xfId="0" applyNumberFormat="1" applyFont="1" applyFill="1" applyBorder="1" applyAlignment="1">
      <alignment horizontal="center" vertical="center" readingOrder="1"/>
    </xf>
    <xf numFmtId="176" fontId="1" fillId="2" borderId="8" xfId="0" applyNumberFormat="1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readingOrder="1"/>
    </xf>
    <xf numFmtId="0" fontId="0" fillId="0" borderId="16" xfId="0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 readingOrder="1"/>
    </xf>
    <xf numFmtId="0" fontId="3" fillId="3" borderId="18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 readingOrder="1"/>
    </xf>
    <xf numFmtId="0" fontId="2" fillId="3" borderId="14" xfId="0" applyFont="1" applyFill="1" applyBorder="1" applyAlignment="1">
      <alignment horizontal="center" vertical="center" wrapText="1" readingOrder="1"/>
    </xf>
    <xf numFmtId="0" fontId="2" fillId="3" borderId="19" xfId="0" applyFont="1" applyFill="1" applyBorder="1" applyAlignment="1">
      <alignment horizontal="center" vertical="center" wrapText="1" readingOrder="1"/>
    </xf>
    <xf numFmtId="7" fontId="8" fillId="2" borderId="3" xfId="0" applyNumberFormat="1" applyFont="1" applyFill="1" applyBorder="1" applyAlignment="1">
      <alignment horizontal="center" vertical="center" readingOrder="1"/>
    </xf>
    <xf numFmtId="7" fontId="9" fillId="2" borderId="3" xfId="0" applyNumberFormat="1" applyFont="1" applyFill="1" applyBorder="1" applyAlignment="1">
      <alignment horizontal="center" vertical="center" readingOrder="1"/>
    </xf>
    <xf numFmtId="176" fontId="1" fillId="2" borderId="10" xfId="0" applyNumberFormat="1" applyFont="1" applyFill="1" applyBorder="1" applyAlignment="1">
      <alignment horizontal="center" vertical="center" readingOrder="1"/>
    </xf>
    <xf numFmtId="0" fontId="0" fillId="3" borderId="6" xfId="0" applyFont="1" applyFill="1" applyBorder="1" applyAlignment="1">
      <alignment horizontal="center" vertical="center"/>
    </xf>
    <xf numFmtId="7" fontId="0" fillId="0" borderId="0" xfId="0" applyNumberFormat="1" applyBorder="1" applyAlignment="1">
      <alignment horizontal="center" vertical="center"/>
    </xf>
    <xf numFmtId="7" fontId="0" fillId="0" borderId="9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0D0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jpe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P666"/>
  <sheetViews>
    <sheetView tabSelected="1" view="pageBreakPreview" zoomScaleNormal="94" topLeftCell="A471" workbookViewId="0">
      <selection activeCell="G493" sqref="G493:G495"/>
    </sheetView>
  </sheetViews>
  <sheetFormatPr defaultColWidth="9.23076923076923" defaultRowHeight="16.8"/>
  <cols>
    <col min="1" max="1" width="71.6538461538462" style="2" customWidth="1"/>
    <col min="2" max="2" width="13.9326923076923" style="3" customWidth="1"/>
    <col min="3" max="3" width="36.0576923076923" style="3" customWidth="1"/>
    <col min="4" max="4" width="19.3076923076923" style="3" customWidth="1"/>
    <col min="5" max="5" width="32.375" style="3" customWidth="1"/>
    <col min="6" max="6" width="13.2980769230769" style="4" customWidth="1"/>
    <col min="7" max="8" width="23.8846153846154" style="4" customWidth="1"/>
    <col min="9" max="9" width="23.8846153846154" style="5" customWidth="1"/>
    <col min="10" max="10" width="23.8846153846154" style="6" hidden="1" customWidth="1"/>
    <col min="11" max="11" width="28.3653846153846" style="4" customWidth="1"/>
    <col min="12" max="13" width="40.2403846153846" style="1" customWidth="1"/>
    <col min="14" max="14" width="23.6057692307692" style="4"/>
    <col min="15" max="15" width="22.3269230769231" style="4" customWidth="1"/>
    <col min="16" max="16" width="9.23076923076923" style="4"/>
    <col min="17" max="16384" width="9.23076923076923" style="1"/>
  </cols>
  <sheetData>
    <row r="1" s="1" customFormat="1" ht="14.4" customHeight="1" spans="1:16">
      <c r="A1" s="7" t="str">
        <f>_xlfn.DISPIMG("ID_70EF21429A6746ABB457E93DDF6138A2",1)</f>
        <v>=DISPIMG("ID_70EF21429A6746ABB457E93DDF6138A2",1)</v>
      </c>
      <c r="B1" s="8" t="s">
        <v>0</v>
      </c>
      <c r="C1" s="9" t="s">
        <v>1</v>
      </c>
      <c r="D1" s="10" t="s">
        <v>2</v>
      </c>
      <c r="E1" s="8"/>
      <c r="F1" s="9" t="s">
        <v>3</v>
      </c>
      <c r="G1" s="21" t="s">
        <v>4</v>
      </c>
      <c r="H1" s="10" t="s">
        <v>5</v>
      </c>
      <c r="I1" s="32" t="s">
        <v>6</v>
      </c>
      <c r="J1" s="33" t="s">
        <v>6</v>
      </c>
      <c r="K1" s="4"/>
      <c r="N1" s="4"/>
      <c r="O1" s="4"/>
      <c r="P1" s="4"/>
    </row>
    <row r="2" s="1" customFormat="1" ht="17" spans="1:16">
      <c r="A2" s="7"/>
      <c r="B2" s="11" t="s">
        <v>7</v>
      </c>
      <c r="C2" s="12" t="s">
        <v>8</v>
      </c>
      <c r="D2" s="13" t="s">
        <v>9</v>
      </c>
      <c r="E2" s="13" t="s">
        <v>10</v>
      </c>
      <c r="F2" s="22" t="str">
        <f>_xlfn.DISPIMG("ID_CC37AECAD65B4C8F955DEF026CAEA986",1)</f>
        <v>=DISPIMG("ID_CC37AECAD65B4C8F955DEF026CAEA986",1)</v>
      </c>
      <c r="G2" s="22" t="s">
        <v>11</v>
      </c>
      <c r="H2" s="23" t="s">
        <v>12</v>
      </c>
      <c r="I2" s="34">
        <f>SUM(J2/6.8937)</f>
        <v>1269.27484514847</v>
      </c>
      <c r="J2" s="35">
        <v>8750</v>
      </c>
      <c r="K2" s="4"/>
      <c r="N2" s="4"/>
      <c r="O2" s="4"/>
      <c r="P2" s="4"/>
    </row>
    <row r="3" s="1" customFormat="1" spans="1:16">
      <c r="A3" s="7"/>
      <c r="B3" s="11"/>
      <c r="C3" s="12"/>
      <c r="D3" s="13"/>
      <c r="E3" s="13"/>
      <c r="F3" s="22"/>
      <c r="G3" s="22"/>
      <c r="H3" s="24" t="s">
        <v>13</v>
      </c>
      <c r="I3" s="34">
        <f t="shared" ref="I3:I35" si="0">SUM(J3/6.8937)</f>
        <v>1269.27484514847</v>
      </c>
      <c r="J3" s="35">
        <v>8750</v>
      </c>
      <c r="K3" s="4"/>
      <c r="N3" s="4"/>
      <c r="O3" s="4"/>
      <c r="P3" s="4"/>
    </row>
    <row r="4" s="1" customFormat="1" spans="1:16">
      <c r="A4" s="7"/>
      <c r="B4" s="11"/>
      <c r="C4" s="12"/>
      <c r="D4" s="13"/>
      <c r="E4" s="13"/>
      <c r="F4" s="22"/>
      <c r="G4" s="22"/>
      <c r="H4" s="24" t="s">
        <v>14</v>
      </c>
      <c r="I4" s="34">
        <f t="shared" si="0"/>
        <v>1523.12981417816</v>
      </c>
      <c r="J4" s="35">
        <v>10500</v>
      </c>
      <c r="K4" s="4"/>
      <c r="N4" s="4"/>
      <c r="O4" s="4"/>
      <c r="P4" s="4"/>
    </row>
    <row r="5" s="1" customFormat="1" ht="17" spans="1:16">
      <c r="A5" s="7"/>
      <c r="B5" s="14" t="s">
        <v>15</v>
      </c>
      <c r="C5" s="13" t="s">
        <v>16</v>
      </c>
      <c r="D5" s="13" t="s">
        <v>17</v>
      </c>
      <c r="E5" s="13" t="s">
        <v>17</v>
      </c>
      <c r="F5" s="22" t="str">
        <f>_xlfn.DISPIMG("ID_69B60DB386CE4560973D0737F6E54647",1)</f>
        <v>=DISPIMG("ID_69B60DB386CE4560973D0737F6E54647",1)</v>
      </c>
      <c r="G5" s="22" t="s">
        <v>18</v>
      </c>
      <c r="H5" s="23" t="s">
        <v>19</v>
      </c>
      <c r="I5" s="34">
        <f t="shared" si="0"/>
        <v>2466.0196991456</v>
      </c>
      <c r="J5" s="35">
        <v>17000</v>
      </c>
      <c r="K5" s="4"/>
      <c r="N5" s="4"/>
      <c r="O5" s="4"/>
      <c r="P5" s="4"/>
    </row>
    <row r="6" s="1" customFormat="1" spans="1:16">
      <c r="A6" s="7"/>
      <c r="B6" s="14"/>
      <c r="C6" s="13"/>
      <c r="D6" s="13"/>
      <c r="E6" s="13"/>
      <c r="F6" s="22"/>
      <c r="G6" s="22"/>
      <c r="H6" s="24" t="s">
        <v>13</v>
      </c>
      <c r="I6" s="34">
        <f t="shared" si="0"/>
        <v>2466.0196991456</v>
      </c>
      <c r="J6" s="35">
        <v>17000</v>
      </c>
      <c r="K6" s="4"/>
      <c r="N6" s="4"/>
      <c r="O6" s="4"/>
      <c r="P6" s="4"/>
    </row>
    <row r="7" s="1" customFormat="1" spans="1:16">
      <c r="A7" s="7"/>
      <c r="B7" s="14"/>
      <c r="C7" s="13"/>
      <c r="D7" s="13"/>
      <c r="E7" s="13"/>
      <c r="F7" s="22"/>
      <c r="G7" s="22"/>
      <c r="H7" s="25"/>
      <c r="I7" s="34"/>
      <c r="J7" s="36"/>
      <c r="K7" s="4"/>
      <c r="N7" s="4"/>
      <c r="O7" s="4"/>
      <c r="P7" s="4"/>
    </row>
    <row r="8" s="1" customFormat="1" ht="17" spans="1:16">
      <c r="A8" s="7"/>
      <c r="B8" s="14" t="s">
        <v>20</v>
      </c>
      <c r="C8" s="13" t="s">
        <v>21</v>
      </c>
      <c r="D8" s="13" t="s">
        <v>22</v>
      </c>
      <c r="E8" s="26" t="s">
        <v>23</v>
      </c>
      <c r="F8" s="22" t="str">
        <f>_xlfn.DISPIMG("ID_9C08CA9AE7C14F6EA47D8B297399ADA9",1)</f>
        <v>=DISPIMG("ID_9C08CA9AE7C14F6EA47D8B297399ADA9",1)</v>
      </c>
      <c r="G8" s="22" t="s">
        <v>24</v>
      </c>
      <c r="H8" s="23" t="s">
        <v>12</v>
      </c>
      <c r="I8" s="34">
        <f t="shared" si="0"/>
        <v>1269.27484514847</v>
      </c>
      <c r="J8" s="35">
        <v>8750</v>
      </c>
      <c r="K8" s="4"/>
      <c r="N8" s="4"/>
      <c r="O8" s="4"/>
      <c r="P8" s="4"/>
    </row>
    <row r="9" s="1" customFormat="1" spans="1:16">
      <c r="A9" s="7"/>
      <c r="B9" s="14"/>
      <c r="C9" s="13"/>
      <c r="D9" s="13"/>
      <c r="E9" s="26"/>
      <c r="F9" s="22"/>
      <c r="G9" s="22"/>
      <c r="H9" s="24" t="s">
        <v>13</v>
      </c>
      <c r="I9" s="34">
        <f t="shared" si="0"/>
        <v>1269.27484514847</v>
      </c>
      <c r="J9" s="35">
        <v>8750</v>
      </c>
      <c r="K9" s="4"/>
      <c r="N9" s="4"/>
      <c r="O9" s="4"/>
      <c r="P9" s="4"/>
    </row>
    <row r="10" s="1" customFormat="1" spans="1:16">
      <c r="A10" s="7"/>
      <c r="B10" s="14"/>
      <c r="C10" s="13"/>
      <c r="D10" s="13"/>
      <c r="E10" s="26"/>
      <c r="F10" s="22"/>
      <c r="G10" s="22"/>
      <c r="H10" s="25"/>
      <c r="I10" s="34"/>
      <c r="J10" s="36"/>
      <c r="K10" s="4"/>
      <c r="N10" s="4"/>
      <c r="O10" s="4"/>
      <c r="P10" s="4"/>
    </row>
    <row r="11" s="1" customFormat="1" ht="17" spans="1:16">
      <c r="A11" s="7"/>
      <c r="B11" s="14" t="s">
        <v>25</v>
      </c>
      <c r="C11" s="13" t="s">
        <v>26</v>
      </c>
      <c r="D11" s="13" t="s">
        <v>27</v>
      </c>
      <c r="E11" s="13" t="s">
        <v>28</v>
      </c>
      <c r="F11" s="22" t="str">
        <f>_xlfn.DISPIMG("ID_7AA3402384DD40C59A2D7BB489F3E02A",1)</f>
        <v>=DISPIMG("ID_7AA3402384DD40C59A2D7BB489F3E02A",1)</v>
      </c>
      <c r="G11" s="22" t="s">
        <v>29</v>
      </c>
      <c r="H11" s="23" t="s">
        <v>12</v>
      </c>
      <c r="I11" s="34">
        <f t="shared" si="0"/>
        <v>1668.18979648084</v>
      </c>
      <c r="J11" s="35">
        <v>11500</v>
      </c>
      <c r="K11" s="4"/>
      <c r="N11" s="4"/>
      <c r="O11" s="4"/>
      <c r="P11" s="4"/>
    </row>
    <row r="12" s="1" customFormat="1" spans="1:16">
      <c r="A12" s="7"/>
      <c r="B12" s="14"/>
      <c r="C12" s="13"/>
      <c r="D12" s="13"/>
      <c r="E12" s="13"/>
      <c r="F12" s="22"/>
      <c r="G12" s="22"/>
      <c r="H12" s="24" t="s">
        <v>13</v>
      </c>
      <c r="I12" s="34">
        <f t="shared" si="0"/>
        <v>1668.18979648084</v>
      </c>
      <c r="J12" s="35">
        <v>11500</v>
      </c>
      <c r="K12" s="4"/>
      <c r="N12" s="4"/>
      <c r="O12" s="4"/>
      <c r="P12" s="4"/>
    </row>
    <row r="13" s="1" customFormat="1" spans="1:16">
      <c r="A13" s="7"/>
      <c r="B13" s="14"/>
      <c r="C13" s="13"/>
      <c r="D13" s="13"/>
      <c r="E13" s="13"/>
      <c r="F13" s="22"/>
      <c r="G13" s="22"/>
      <c r="H13" s="24" t="s">
        <v>14</v>
      </c>
      <c r="I13" s="34">
        <f t="shared" si="0"/>
        <v>2030.83975223755</v>
      </c>
      <c r="J13" s="35">
        <v>14000</v>
      </c>
      <c r="K13" s="4"/>
      <c r="N13" s="4"/>
      <c r="O13" s="4"/>
      <c r="P13" s="4"/>
    </row>
    <row r="14" s="1" customFormat="1" ht="17" spans="1:16">
      <c r="A14" s="7"/>
      <c r="B14" s="14" t="s">
        <v>30</v>
      </c>
      <c r="C14" s="13" t="s">
        <v>31</v>
      </c>
      <c r="D14" s="13" t="s">
        <v>32</v>
      </c>
      <c r="E14" s="13" t="s">
        <v>33</v>
      </c>
      <c r="F14" s="22" t="str">
        <f>_xlfn.DISPIMG("ID_BF50D48D851141BAA6ADE8CA6C96EDF8",1)</f>
        <v>=DISPIMG("ID_BF50D48D851141BAA6ADE8CA6C96EDF8",1)</v>
      </c>
      <c r="G14" s="22" t="s">
        <v>34</v>
      </c>
      <c r="H14" s="23" t="s">
        <v>12</v>
      </c>
      <c r="I14" s="34">
        <f t="shared" si="0"/>
        <v>1378.06983187548</v>
      </c>
      <c r="J14" s="35">
        <v>9500</v>
      </c>
      <c r="K14" s="4"/>
      <c r="N14" s="4"/>
      <c r="O14" s="4"/>
      <c r="P14" s="4"/>
    </row>
    <row r="15" s="1" customFormat="1" spans="1:16">
      <c r="A15" s="7"/>
      <c r="B15" s="14"/>
      <c r="C15" s="13"/>
      <c r="D15" s="13"/>
      <c r="E15" s="13"/>
      <c r="F15" s="22"/>
      <c r="G15" s="22"/>
      <c r="H15" s="24" t="s">
        <v>13</v>
      </c>
      <c r="I15" s="34">
        <f t="shared" si="0"/>
        <v>1378.06983187548</v>
      </c>
      <c r="J15" s="35">
        <v>9500</v>
      </c>
      <c r="K15" s="4"/>
      <c r="N15" s="4"/>
      <c r="O15" s="4"/>
      <c r="P15" s="4"/>
    </row>
    <row r="16" s="1" customFormat="1" spans="1:16">
      <c r="A16" s="7"/>
      <c r="B16" s="14"/>
      <c r="C16" s="13"/>
      <c r="D16" s="13"/>
      <c r="E16" s="13"/>
      <c r="F16" s="22"/>
      <c r="G16" s="22"/>
      <c r="H16" s="25"/>
      <c r="I16" s="34"/>
      <c r="J16" s="36"/>
      <c r="K16" s="4"/>
      <c r="N16" s="4"/>
      <c r="O16" s="4"/>
      <c r="P16" s="4"/>
    </row>
    <row r="17" s="1" customFormat="1" ht="17" spans="1:16">
      <c r="A17" s="7"/>
      <c r="B17" s="14" t="s">
        <v>35</v>
      </c>
      <c r="C17" s="13" t="s">
        <v>36</v>
      </c>
      <c r="D17" s="13" t="s">
        <v>37</v>
      </c>
      <c r="E17" s="13" t="s">
        <v>38</v>
      </c>
      <c r="F17" s="22" t="str">
        <f>_xlfn.DISPIMG("ID_D87EB6BB140D4C8F8FB162A0E4EA0637",1)</f>
        <v>=DISPIMG("ID_D87EB6BB140D4C8F8FB162A0E4EA0637",1)</v>
      </c>
      <c r="G17" s="22" t="s">
        <v>39</v>
      </c>
      <c r="H17" s="23" t="s">
        <v>12</v>
      </c>
      <c r="I17" s="34">
        <f t="shared" si="0"/>
        <v>1668.18979648084</v>
      </c>
      <c r="J17" s="35">
        <v>11500</v>
      </c>
      <c r="K17" s="4"/>
      <c r="N17" s="4"/>
      <c r="O17" s="4"/>
      <c r="P17" s="4"/>
    </row>
    <row r="18" s="1" customFormat="1" spans="1:16">
      <c r="A18" s="7"/>
      <c r="B18" s="14"/>
      <c r="C18" s="13"/>
      <c r="D18" s="13"/>
      <c r="E18" s="13"/>
      <c r="F18" s="22"/>
      <c r="G18" s="22"/>
      <c r="H18" s="24" t="s">
        <v>13</v>
      </c>
      <c r="I18" s="34">
        <f t="shared" si="0"/>
        <v>1668.18979648084</v>
      </c>
      <c r="J18" s="35">
        <v>11500</v>
      </c>
      <c r="K18" s="4"/>
      <c r="N18" s="4"/>
      <c r="O18" s="4"/>
      <c r="P18" s="4"/>
    </row>
    <row r="19" s="1" customFormat="1" spans="1:16">
      <c r="A19" s="7"/>
      <c r="B19" s="14"/>
      <c r="C19" s="13"/>
      <c r="D19" s="13"/>
      <c r="E19" s="13"/>
      <c r="F19" s="22"/>
      <c r="G19" s="22"/>
      <c r="H19" s="25"/>
      <c r="I19" s="34"/>
      <c r="J19" s="36"/>
      <c r="K19" s="4"/>
      <c r="N19" s="4"/>
      <c r="O19" s="4"/>
      <c r="P19" s="4"/>
    </row>
    <row r="20" s="1" customFormat="1" ht="17" spans="1:16">
      <c r="A20" s="7"/>
      <c r="B20" s="14" t="s">
        <v>40</v>
      </c>
      <c r="C20" s="13" t="s">
        <v>41</v>
      </c>
      <c r="D20" s="13" t="s">
        <v>42</v>
      </c>
      <c r="E20" s="13" t="s">
        <v>43</v>
      </c>
      <c r="F20" s="22" t="str">
        <f>_xlfn.DISPIMG("ID_99A840C653A840049FA354E03D2E73F4",1)</f>
        <v>=DISPIMG("ID_99A840C653A840049FA354E03D2E73F4",1)</v>
      </c>
      <c r="G20" s="22" t="s">
        <v>44</v>
      </c>
      <c r="H20" s="23" t="s">
        <v>12</v>
      </c>
      <c r="I20" s="34">
        <f t="shared" si="0"/>
        <v>2466.0196991456</v>
      </c>
      <c r="J20" s="35">
        <v>17000</v>
      </c>
      <c r="K20" s="4"/>
      <c r="N20" s="4"/>
      <c r="O20" s="4"/>
      <c r="P20" s="4"/>
    </row>
    <row r="21" s="1" customFormat="1" spans="1:16">
      <c r="A21" s="7"/>
      <c r="B21" s="14"/>
      <c r="C21" s="13"/>
      <c r="D21" s="13"/>
      <c r="E21" s="13"/>
      <c r="F21" s="22"/>
      <c r="G21" s="22"/>
      <c r="H21" s="24" t="s">
        <v>13</v>
      </c>
      <c r="I21" s="34">
        <f t="shared" si="0"/>
        <v>2466.0196991456</v>
      </c>
      <c r="J21" s="35">
        <v>17000</v>
      </c>
      <c r="K21" s="4"/>
      <c r="N21" s="4"/>
      <c r="O21" s="4"/>
      <c r="P21" s="4"/>
    </row>
    <row r="22" s="1" customFormat="1" spans="1:16">
      <c r="A22" s="7"/>
      <c r="B22" s="14"/>
      <c r="C22" s="13"/>
      <c r="D22" s="13"/>
      <c r="E22" s="13"/>
      <c r="F22" s="22"/>
      <c r="G22" s="22"/>
      <c r="H22" s="25"/>
      <c r="I22" s="34"/>
      <c r="J22" s="36"/>
      <c r="K22" s="4"/>
      <c r="N22" s="4"/>
      <c r="O22" s="4"/>
      <c r="P22" s="4"/>
    </row>
    <row r="23" s="1" customFormat="1" ht="17" spans="1:16">
      <c r="A23" s="7"/>
      <c r="B23" s="14" t="s">
        <v>45</v>
      </c>
      <c r="C23" s="13" t="s">
        <v>46</v>
      </c>
      <c r="D23" s="13" t="s">
        <v>47</v>
      </c>
      <c r="E23" s="13" t="s">
        <v>48</v>
      </c>
      <c r="F23" s="22" t="str">
        <f>_xlfn.DISPIMG("ID_B31FFF6BD5EC44EEA55F721DEDA6C25F",1)</f>
        <v>=DISPIMG("ID_B31FFF6BD5EC44EEA55F721DEDA6C25F",1)</v>
      </c>
      <c r="G23" s="22" t="s">
        <v>49</v>
      </c>
      <c r="H23" s="23" t="s">
        <v>12</v>
      </c>
      <c r="I23" s="34">
        <f t="shared" si="0"/>
        <v>1595.6598053295</v>
      </c>
      <c r="J23" s="35">
        <v>11000</v>
      </c>
      <c r="K23" s="4"/>
      <c r="N23" s="4"/>
      <c r="O23" s="4"/>
      <c r="P23" s="4"/>
    </row>
    <row r="24" s="1" customFormat="1" spans="1:16">
      <c r="A24" s="7"/>
      <c r="B24" s="14"/>
      <c r="C24" s="13"/>
      <c r="D24" s="13"/>
      <c r="E24" s="13"/>
      <c r="F24" s="22"/>
      <c r="G24" s="22"/>
      <c r="H24" s="24" t="s">
        <v>13</v>
      </c>
      <c r="I24" s="34">
        <f t="shared" si="0"/>
        <v>1595.6598053295</v>
      </c>
      <c r="J24" s="35">
        <v>11000</v>
      </c>
      <c r="K24" s="4"/>
      <c r="N24" s="4"/>
      <c r="O24" s="4"/>
      <c r="P24" s="4"/>
    </row>
    <row r="25" s="1" customFormat="1" spans="1:16">
      <c r="A25" s="7"/>
      <c r="B25" s="14"/>
      <c r="C25" s="13"/>
      <c r="D25" s="13"/>
      <c r="E25" s="13"/>
      <c r="F25" s="22"/>
      <c r="G25" s="22"/>
      <c r="H25" s="25"/>
      <c r="I25" s="34"/>
      <c r="J25" s="36"/>
      <c r="K25" s="4"/>
      <c r="N25" s="4"/>
      <c r="O25" s="4"/>
      <c r="P25" s="4"/>
    </row>
    <row r="26" s="1" customFormat="1" ht="17" spans="1:16">
      <c r="A26" s="7"/>
      <c r="B26" s="14" t="s">
        <v>50</v>
      </c>
      <c r="C26" s="13" t="s">
        <v>51</v>
      </c>
      <c r="D26" s="13" t="s">
        <v>52</v>
      </c>
      <c r="E26" s="13" t="s">
        <v>53</v>
      </c>
      <c r="F26" s="22" t="str">
        <f>_xlfn.DISPIMG("ID_B7F222FF69B549C684E0BA4A14DD8FF8",1)</f>
        <v>=DISPIMG("ID_B7F222FF69B549C684E0BA4A14DD8FF8",1)</v>
      </c>
      <c r="G26" s="22" t="s">
        <v>54</v>
      </c>
      <c r="H26" s="23" t="s">
        <v>12</v>
      </c>
      <c r="I26" s="34">
        <f t="shared" si="0"/>
        <v>1740.71978763219</v>
      </c>
      <c r="J26" s="35">
        <v>12000</v>
      </c>
      <c r="K26" s="4"/>
      <c r="N26" s="4"/>
      <c r="O26" s="4"/>
      <c r="P26" s="4"/>
    </row>
    <row r="27" s="1" customFormat="1" spans="1:16">
      <c r="A27" s="7"/>
      <c r="B27" s="15" t="s">
        <v>55</v>
      </c>
      <c r="C27" s="16" t="s">
        <v>56</v>
      </c>
      <c r="D27" s="13"/>
      <c r="E27" s="13"/>
      <c r="F27" s="22"/>
      <c r="G27" s="22"/>
      <c r="H27" s="24" t="s">
        <v>13</v>
      </c>
      <c r="I27" s="34">
        <f t="shared" si="0"/>
        <v>1740.71978763219</v>
      </c>
      <c r="J27" s="35">
        <v>12000</v>
      </c>
      <c r="K27" s="4"/>
      <c r="N27" s="4"/>
      <c r="O27" s="4"/>
      <c r="P27" s="4"/>
    </row>
    <row r="28" s="1" customFormat="1" spans="1:16">
      <c r="A28" s="7"/>
      <c r="B28" s="17"/>
      <c r="C28" s="18"/>
      <c r="D28" s="13"/>
      <c r="E28" s="13"/>
      <c r="F28" s="22"/>
      <c r="G28" s="22"/>
      <c r="H28" s="24" t="s">
        <v>14</v>
      </c>
      <c r="I28" s="34">
        <f t="shared" si="0"/>
        <v>1740.71978763219</v>
      </c>
      <c r="J28" s="35">
        <v>12000</v>
      </c>
      <c r="K28" s="4"/>
      <c r="N28" s="4"/>
      <c r="O28" s="4"/>
      <c r="P28" s="4"/>
    </row>
    <row r="29" s="1" customFormat="1" ht="14.4" customHeight="1" spans="1:16">
      <c r="A29" s="7" t="str">
        <f>_xlfn.DISPIMG("ID_9E41D69528F14FEA84CFDBC8FC3965EE",1)</f>
        <v>=DISPIMG("ID_9E41D69528F14FEA84CFDBC8FC3965EE",1)</v>
      </c>
      <c r="B29" s="8" t="s">
        <v>57</v>
      </c>
      <c r="C29" s="9" t="s">
        <v>1</v>
      </c>
      <c r="D29" s="10" t="s">
        <v>2</v>
      </c>
      <c r="E29" s="8"/>
      <c r="F29" s="9" t="s">
        <v>3</v>
      </c>
      <c r="G29" s="21" t="s">
        <v>4</v>
      </c>
      <c r="H29" s="10" t="s">
        <v>5</v>
      </c>
      <c r="I29" s="34" t="s">
        <v>6</v>
      </c>
      <c r="J29" s="33" t="s">
        <v>6</v>
      </c>
      <c r="K29" s="4"/>
      <c r="N29" s="4"/>
      <c r="O29" s="4"/>
      <c r="P29" s="4"/>
    </row>
    <row r="30" s="1" customFormat="1" ht="17" spans="1:16">
      <c r="A30" s="7"/>
      <c r="B30" s="11" t="s">
        <v>7</v>
      </c>
      <c r="C30" s="12" t="s">
        <v>8</v>
      </c>
      <c r="D30" s="13" t="s">
        <v>9</v>
      </c>
      <c r="E30" s="13" t="s">
        <v>58</v>
      </c>
      <c r="F30" s="22" t="str">
        <f>_xlfn.DISPIMG("ID_CC37AECAD65B4C8F955DEF026CAEA986",1)</f>
        <v>=DISPIMG("ID_CC37AECAD65B4C8F955DEF026CAEA986",1)</v>
      </c>
      <c r="G30" s="22" t="s">
        <v>11</v>
      </c>
      <c r="H30" s="23" t="s">
        <v>12</v>
      </c>
      <c r="I30" s="34">
        <f t="shared" si="0"/>
        <v>1595.6598053295</v>
      </c>
      <c r="J30" s="35">
        <v>11000</v>
      </c>
      <c r="K30" s="4"/>
      <c r="N30" s="4"/>
      <c r="O30" s="4"/>
      <c r="P30" s="4"/>
    </row>
    <row r="31" s="1" customFormat="1" spans="1:16">
      <c r="A31" s="7"/>
      <c r="B31" s="11"/>
      <c r="C31" s="12"/>
      <c r="D31" s="13"/>
      <c r="E31" s="13"/>
      <c r="F31" s="22"/>
      <c r="G31" s="22"/>
      <c r="H31" s="24" t="s">
        <v>13</v>
      </c>
      <c r="I31" s="34">
        <f t="shared" si="0"/>
        <v>1595.6598053295</v>
      </c>
      <c r="J31" s="35">
        <v>11000</v>
      </c>
      <c r="K31" s="4"/>
      <c r="N31" s="4"/>
      <c r="O31" s="4"/>
      <c r="P31" s="4"/>
    </row>
    <row r="32" s="1" customFormat="1" spans="1:16">
      <c r="A32" s="7"/>
      <c r="B32" s="11"/>
      <c r="C32" s="12"/>
      <c r="D32" s="13"/>
      <c r="E32" s="13"/>
      <c r="F32" s="22"/>
      <c r="G32" s="22"/>
      <c r="H32" s="25"/>
      <c r="I32" s="34"/>
      <c r="J32" s="35"/>
      <c r="K32" s="4"/>
      <c r="N32" s="4"/>
      <c r="O32" s="4"/>
      <c r="P32" s="4"/>
    </row>
    <row r="33" s="1" customFormat="1" ht="17" spans="1:16">
      <c r="A33" s="7"/>
      <c r="B33" s="14" t="s">
        <v>15</v>
      </c>
      <c r="C33" s="13" t="s">
        <v>16</v>
      </c>
      <c r="D33" s="13" t="s">
        <v>17</v>
      </c>
      <c r="E33" s="13" t="s">
        <v>17</v>
      </c>
      <c r="F33" s="22" t="str">
        <f>_xlfn.DISPIMG("ID_69B60DB386CE4560973D0737F6E54647",1)</f>
        <v>=DISPIMG("ID_69B60DB386CE4560973D0737F6E54647",1)</v>
      </c>
      <c r="G33" s="22" t="s">
        <v>18</v>
      </c>
      <c r="H33" s="23" t="s">
        <v>12</v>
      </c>
      <c r="I33" s="34">
        <f t="shared" si="0"/>
        <v>2756.13966375096</v>
      </c>
      <c r="J33" s="35">
        <v>19000</v>
      </c>
      <c r="K33" s="4"/>
      <c r="N33" s="4"/>
      <c r="O33" s="4"/>
      <c r="P33" s="4"/>
    </row>
    <row r="34" s="1" customFormat="1" spans="1:16">
      <c r="A34" s="7"/>
      <c r="B34" s="14"/>
      <c r="C34" s="13"/>
      <c r="D34" s="13"/>
      <c r="E34" s="13"/>
      <c r="F34" s="22"/>
      <c r="G34" s="22"/>
      <c r="H34" s="24" t="s">
        <v>13</v>
      </c>
      <c r="I34" s="34">
        <f t="shared" si="0"/>
        <v>2756.13966375096</v>
      </c>
      <c r="J34" s="35">
        <v>19000</v>
      </c>
      <c r="K34" s="4"/>
      <c r="N34" s="4"/>
      <c r="O34" s="4"/>
      <c r="P34" s="4"/>
    </row>
    <row r="35" s="1" customFormat="1" spans="1:16">
      <c r="A35" s="7"/>
      <c r="B35" s="14"/>
      <c r="C35" s="13"/>
      <c r="D35" s="13"/>
      <c r="E35" s="13"/>
      <c r="F35" s="22"/>
      <c r="G35" s="22"/>
      <c r="H35" s="25"/>
      <c r="I35" s="34"/>
      <c r="J35" s="35"/>
      <c r="K35" s="4"/>
      <c r="N35" s="4"/>
      <c r="O35" s="4"/>
      <c r="P35" s="4"/>
    </row>
    <row r="36" s="1" customFormat="1" spans="1:16">
      <c r="A36" s="7"/>
      <c r="B36" s="14" t="s">
        <v>20</v>
      </c>
      <c r="C36" s="13" t="s">
        <v>21</v>
      </c>
      <c r="D36" s="13" t="s">
        <v>22</v>
      </c>
      <c r="E36" s="26" t="s">
        <v>23</v>
      </c>
      <c r="F36" s="27"/>
      <c r="G36" s="28"/>
      <c r="H36" s="28"/>
      <c r="I36" s="37"/>
      <c r="J36" s="38"/>
      <c r="K36" s="4"/>
      <c r="N36" s="4"/>
      <c r="O36" s="4"/>
      <c r="P36" s="4"/>
    </row>
    <row r="37" s="1" customFormat="1" spans="1:16">
      <c r="A37" s="7"/>
      <c r="B37" s="14"/>
      <c r="C37" s="13"/>
      <c r="D37" s="13"/>
      <c r="E37" s="26"/>
      <c r="F37" s="29"/>
      <c r="G37" s="30"/>
      <c r="H37" s="30"/>
      <c r="I37" s="39"/>
      <c r="J37" s="38"/>
      <c r="K37" s="4"/>
      <c r="N37" s="4"/>
      <c r="O37" s="4"/>
      <c r="P37" s="4"/>
    </row>
    <row r="38" s="1" customFormat="1" spans="1:16">
      <c r="A38" s="7"/>
      <c r="B38" s="14"/>
      <c r="C38" s="13"/>
      <c r="D38" s="13"/>
      <c r="E38" s="26"/>
      <c r="F38" s="29"/>
      <c r="G38" s="30"/>
      <c r="H38" s="30"/>
      <c r="I38" s="39"/>
      <c r="J38" s="38"/>
      <c r="K38" s="4"/>
      <c r="N38" s="4"/>
      <c r="O38" s="4"/>
      <c r="P38" s="4"/>
    </row>
    <row r="39" s="1" customFormat="1" spans="1:16">
      <c r="A39" s="7"/>
      <c r="B39" s="14" t="s">
        <v>25</v>
      </c>
      <c r="C39" s="13" t="s">
        <v>26</v>
      </c>
      <c r="D39" s="13" t="s">
        <v>27</v>
      </c>
      <c r="E39" s="13" t="s">
        <v>28</v>
      </c>
      <c r="F39" s="29"/>
      <c r="G39" s="30"/>
      <c r="H39" s="30"/>
      <c r="I39" s="39"/>
      <c r="J39" s="38"/>
      <c r="K39" s="4"/>
      <c r="N39" s="4"/>
      <c r="O39" s="4"/>
      <c r="P39" s="4"/>
    </row>
    <row r="40" s="1" customFormat="1" spans="1:16">
      <c r="A40" s="7"/>
      <c r="B40" s="14"/>
      <c r="C40" s="13"/>
      <c r="D40" s="13"/>
      <c r="E40" s="13"/>
      <c r="F40" s="29"/>
      <c r="G40" s="30"/>
      <c r="H40" s="30"/>
      <c r="I40" s="39"/>
      <c r="J40" s="38"/>
      <c r="K40" s="4"/>
      <c r="N40" s="4"/>
      <c r="O40" s="4"/>
      <c r="P40" s="4"/>
    </row>
    <row r="41" s="1" customFormat="1" spans="1:16">
      <c r="A41" s="7"/>
      <c r="B41" s="14"/>
      <c r="C41" s="13"/>
      <c r="D41" s="13"/>
      <c r="E41" s="13"/>
      <c r="F41" s="29"/>
      <c r="G41" s="30"/>
      <c r="H41" s="30"/>
      <c r="I41" s="39"/>
      <c r="J41" s="38"/>
      <c r="K41" s="4"/>
      <c r="N41" s="4"/>
      <c r="O41" s="4"/>
      <c r="P41" s="4"/>
    </row>
    <row r="42" s="1" customFormat="1" spans="1:16">
      <c r="A42" s="7"/>
      <c r="B42" s="14" t="s">
        <v>30</v>
      </c>
      <c r="C42" s="13" t="s">
        <v>31</v>
      </c>
      <c r="D42" s="13" t="s">
        <v>32</v>
      </c>
      <c r="E42" s="13" t="s">
        <v>33</v>
      </c>
      <c r="F42" s="29"/>
      <c r="G42" s="30"/>
      <c r="H42" s="30"/>
      <c r="I42" s="39"/>
      <c r="J42" s="38"/>
      <c r="K42" s="4"/>
      <c r="N42" s="4"/>
      <c r="O42" s="4"/>
      <c r="P42" s="4"/>
    </row>
    <row r="43" s="1" customFormat="1" spans="1:16">
      <c r="A43" s="7"/>
      <c r="B43" s="14"/>
      <c r="C43" s="13"/>
      <c r="D43" s="13"/>
      <c r="E43" s="13"/>
      <c r="F43" s="29"/>
      <c r="G43" s="30"/>
      <c r="H43" s="30"/>
      <c r="I43" s="39"/>
      <c r="J43" s="38"/>
      <c r="K43" s="4"/>
      <c r="N43" s="4"/>
      <c r="O43" s="4"/>
      <c r="P43" s="4"/>
    </row>
    <row r="44" s="1" customFormat="1" spans="1:16">
      <c r="A44" s="7"/>
      <c r="B44" s="14"/>
      <c r="C44" s="13"/>
      <c r="D44" s="13"/>
      <c r="E44" s="13"/>
      <c r="F44" s="29"/>
      <c r="G44" s="30"/>
      <c r="H44" s="30"/>
      <c r="I44" s="39"/>
      <c r="J44" s="38"/>
      <c r="K44" s="4"/>
      <c r="N44" s="4"/>
      <c r="O44" s="4"/>
      <c r="P44" s="4"/>
    </row>
    <row r="45" s="1" customFormat="1" spans="1:16">
      <c r="A45" s="7"/>
      <c r="B45" s="14" t="s">
        <v>35</v>
      </c>
      <c r="C45" s="13" t="s">
        <v>36</v>
      </c>
      <c r="D45" s="13" t="s">
        <v>37</v>
      </c>
      <c r="E45" s="13" t="s">
        <v>38</v>
      </c>
      <c r="F45" s="29"/>
      <c r="G45" s="30"/>
      <c r="H45" s="30"/>
      <c r="I45" s="39"/>
      <c r="J45" s="38"/>
      <c r="K45" s="4"/>
      <c r="N45" s="4"/>
      <c r="O45" s="4"/>
      <c r="P45" s="4"/>
    </row>
    <row r="46" s="1" customFormat="1" spans="1:16">
      <c r="A46" s="7"/>
      <c r="B46" s="14"/>
      <c r="C46" s="13"/>
      <c r="D46" s="13"/>
      <c r="E46" s="13"/>
      <c r="F46" s="29"/>
      <c r="G46" s="30"/>
      <c r="H46" s="30"/>
      <c r="I46" s="39"/>
      <c r="J46" s="38"/>
      <c r="K46" s="4"/>
      <c r="N46" s="4"/>
      <c r="O46" s="4"/>
      <c r="P46" s="4"/>
    </row>
    <row r="47" s="1" customFormat="1" spans="1:16">
      <c r="A47" s="7"/>
      <c r="B47" s="14"/>
      <c r="C47" s="13"/>
      <c r="D47" s="13"/>
      <c r="E47" s="13"/>
      <c r="F47" s="29"/>
      <c r="G47" s="30"/>
      <c r="H47" s="30"/>
      <c r="I47" s="39"/>
      <c r="J47" s="38"/>
      <c r="K47" s="4"/>
      <c r="N47" s="4"/>
      <c r="O47" s="4"/>
      <c r="P47" s="4"/>
    </row>
    <row r="48" s="1" customFormat="1" spans="1:16">
      <c r="A48" s="7"/>
      <c r="B48" s="14" t="s">
        <v>40</v>
      </c>
      <c r="C48" s="13" t="s">
        <v>41</v>
      </c>
      <c r="D48" s="13" t="s">
        <v>42</v>
      </c>
      <c r="E48" s="13" t="s">
        <v>43</v>
      </c>
      <c r="F48" s="29"/>
      <c r="G48" s="30"/>
      <c r="H48" s="30"/>
      <c r="I48" s="39"/>
      <c r="J48" s="38"/>
      <c r="K48" s="4"/>
      <c r="N48" s="4"/>
      <c r="O48" s="4"/>
      <c r="P48" s="4"/>
    </row>
    <row r="49" s="1" customFormat="1" spans="1:16">
      <c r="A49" s="7"/>
      <c r="B49" s="14"/>
      <c r="C49" s="13"/>
      <c r="D49" s="13"/>
      <c r="E49" s="13"/>
      <c r="F49" s="29"/>
      <c r="G49" s="30"/>
      <c r="H49" s="30"/>
      <c r="I49" s="39"/>
      <c r="J49" s="38"/>
      <c r="K49" s="4"/>
      <c r="N49" s="4"/>
      <c r="O49" s="4"/>
      <c r="P49" s="4"/>
    </row>
    <row r="50" s="1" customFormat="1" spans="1:16">
      <c r="A50" s="7"/>
      <c r="B50" s="14"/>
      <c r="C50" s="13"/>
      <c r="D50" s="13"/>
      <c r="E50" s="13"/>
      <c r="F50" s="29"/>
      <c r="G50" s="30"/>
      <c r="H50" s="30"/>
      <c r="I50" s="39"/>
      <c r="J50" s="38"/>
      <c r="K50" s="4"/>
      <c r="N50" s="4"/>
      <c r="O50" s="4"/>
      <c r="P50" s="4"/>
    </row>
    <row r="51" s="1" customFormat="1" spans="1:16">
      <c r="A51" s="7"/>
      <c r="B51" s="14" t="s">
        <v>45</v>
      </c>
      <c r="C51" s="13" t="s">
        <v>46</v>
      </c>
      <c r="D51" s="13" t="s">
        <v>47</v>
      </c>
      <c r="E51" s="13" t="s">
        <v>48</v>
      </c>
      <c r="F51" s="29"/>
      <c r="G51" s="30"/>
      <c r="H51" s="30"/>
      <c r="I51" s="39"/>
      <c r="J51" s="38"/>
      <c r="K51" s="4"/>
      <c r="N51" s="4"/>
      <c r="O51" s="4"/>
      <c r="P51" s="4"/>
    </row>
    <row r="52" s="1" customFormat="1" spans="1:16">
      <c r="A52" s="7"/>
      <c r="B52" s="14"/>
      <c r="C52" s="13"/>
      <c r="D52" s="13"/>
      <c r="E52" s="13"/>
      <c r="F52" s="29"/>
      <c r="G52" s="30"/>
      <c r="H52" s="30"/>
      <c r="I52" s="39"/>
      <c r="J52" s="38"/>
      <c r="K52" s="4"/>
      <c r="N52" s="4"/>
      <c r="O52" s="4"/>
      <c r="P52" s="4"/>
    </row>
    <row r="53" s="1" customFormat="1" spans="1:16">
      <c r="A53" s="7"/>
      <c r="B53" s="14"/>
      <c r="C53" s="13"/>
      <c r="D53" s="13"/>
      <c r="E53" s="13"/>
      <c r="F53" s="29"/>
      <c r="G53" s="30"/>
      <c r="H53" s="30"/>
      <c r="I53" s="39"/>
      <c r="J53" s="38"/>
      <c r="K53" s="4"/>
      <c r="N53" s="4"/>
      <c r="O53" s="4"/>
      <c r="P53" s="4"/>
    </row>
    <row r="54" s="1" customFormat="1" ht="17" spans="1:16">
      <c r="A54" s="7"/>
      <c r="B54" s="14" t="s">
        <v>50</v>
      </c>
      <c r="C54" s="13" t="s">
        <v>51</v>
      </c>
      <c r="D54" s="13" t="s">
        <v>52</v>
      </c>
      <c r="E54" s="13" t="s">
        <v>53</v>
      </c>
      <c r="F54" s="29"/>
      <c r="G54" s="30"/>
      <c r="H54" s="30"/>
      <c r="I54" s="39"/>
      <c r="J54" s="38"/>
      <c r="K54" s="4"/>
      <c r="N54" s="4"/>
      <c r="O54" s="4"/>
      <c r="P54" s="4"/>
    </row>
    <row r="55" s="1" customFormat="1" spans="1:16">
      <c r="A55" s="7"/>
      <c r="B55" s="15" t="s">
        <v>55</v>
      </c>
      <c r="C55" s="16" t="s">
        <v>56</v>
      </c>
      <c r="D55" s="13"/>
      <c r="E55" s="13"/>
      <c r="F55" s="29"/>
      <c r="G55" s="30"/>
      <c r="H55" s="30"/>
      <c r="I55" s="39"/>
      <c r="J55" s="38"/>
      <c r="K55" s="4"/>
      <c r="N55" s="4"/>
      <c r="O55" s="4"/>
      <c r="P55" s="4"/>
    </row>
    <row r="56" s="1" customFormat="1" spans="1:16">
      <c r="A56" s="7"/>
      <c r="B56" s="17"/>
      <c r="C56" s="18"/>
      <c r="D56" s="13"/>
      <c r="E56" s="13"/>
      <c r="F56" s="29"/>
      <c r="G56" s="30"/>
      <c r="H56" s="30"/>
      <c r="I56" s="39"/>
      <c r="J56" s="38"/>
      <c r="K56" s="4"/>
      <c r="N56" s="4"/>
      <c r="O56" s="4"/>
      <c r="P56" s="4"/>
    </row>
    <row r="57" ht="14.4" customHeight="1" spans="1:10">
      <c r="A57" s="19" t="str">
        <f>_xlfn.DISPIMG("ID_C9A56D01D5CE4D55B82D6D86CDCF9C22",1)</f>
        <v>=DISPIMG("ID_C9A56D01D5CE4D55B82D6D86CDCF9C22",1)</v>
      </c>
      <c r="B57" s="8" t="s">
        <v>57</v>
      </c>
      <c r="C57" s="9" t="s">
        <v>1</v>
      </c>
      <c r="D57" s="10" t="s">
        <v>2</v>
      </c>
      <c r="E57" s="8"/>
      <c r="F57" s="9" t="s">
        <v>3</v>
      </c>
      <c r="G57" s="21" t="s">
        <v>4</v>
      </c>
      <c r="H57" s="10" t="s">
        <v>5</v>
      </c>
      <c r="I57" s="34" t="s">
        <v>6</v>
      </c>
      <c r="J57" s="33" t="s">
        <v>6</v>
      </c>
    </row>
    <row r="58" ht="17" spans="1:10">
      <c r="A58" s="20"/>
      <c r="B58" s="11" t="s">
        <v>7</v>
      </c>
      <c r="C58" s="12" t="s">
        <v>8</v>
      </c>
      <c r="D58" s="13" t="s">
        <v>9</v>
      </c>
      <c r="E58" s="13" t="s">
        <v>59</v>
      </c>
      <c r="F58" s="22" t="str">
        <f>_xlfn.DISPIMG("ID_CC37AECAD65B4C8F955DEF026CAEA986",1)</f>
        <v>=DISPIMG("ID_CC37AECAD65B4C8F955DEF026CAEA986",1)</v>
      </c>
      <c r="G58" s="22" t="s">
        <v>11</v>
      </c>
      <c r="H58" s="23" t="s">
        <v>12</v>
      </c>
      <c r="I58" s="34">
        <f t="shared" ref="I57:I88" si="1">SUM(J58/6.8937)</f>
        <v>1320.04583895441</v>
      </c>
      <c r="J58" s="35">
        <v>9100</v>
      </c>
    </row>
    <row r="59" spans="1:10">
      <c r="A59" s="20"/>
      <c r="B59" s="11"/>
      <c r="C59" s="12"/>
      <c r="D59" s="13"/>
      <c r="E59" s="13"/>
      <c r="F59" s="22"/>
      <c r="G59" s="22"/>
      <c r="H59" s="24" t="s">
        <v>13</v>
      </c>
      <c r="I59" s="34">
        <f t="shared" si="1"/>
        <v>1320.04583895441</v>
      </c>
      <c r="J59" s="35">
        <v>9100</v>
      </c>
    </row>
    <row r="60" spans="1:10">
      <c r="A60" s="20"/>
      <c r="B60" s="11"/>
      <c r="C60" s="12"/>
      <c r="D60" s="13"/>
      <c r="E60" s="13"/>
      <c r="F60" s="22"/>
      <c r="G60" s="22"/>
      <c r="H60" s="24" t="s">
        <v>14</v>
      </c>
      <c r="I60" s="34">
        <f t="shared" si="1"/>
        <v>1740.71978763219</v>
      </c>
      <c r="J60" s="35">
        <v>12000</v>
      </c>
    </row>
    <row r="61" ht="17" spans="1:10">
      <c r="A61" s="20"/>
      <c r="B61" s="14" t="s">
        <v>15</v>
      </c>
      <c r="C61" s="13" t="s">
        <v>16</v>
      </c>
      <c r="D61" s="13" t="s">
        <v>17</v>
      </c>
      <c r="E61" s="13" t="s">
        <v>17</v>
      </c>
      <c r="F61" s="22" t="str">
        <f>_xlfn.DISPIMG("ID_69B60DB386CE4560973D0737F6E54647",1)</f>
        <v>=DISPIMG("ID_69B60DB386CE4560973D0737F6E54647",1)</v>
      </c>
      <c r="G61" s="22" t="s">
        <v>18</v>
      </c>
      <c r="H61" s="23" t="s">
        <v>12</v>
      </c>
      <c r="I61" s="34">
        <f t="shared" si="1"/>
        <v>2756.13966375096</v>
      </c>
      <c r="J61" s="35">
        <v>19000</v>
      </c>
    </row>
    <row r="62" spans="1:10">
      <c r="A62" s="20"/>
      <c r="B62" s="14"/>
      <c r="C62" s="13"/>
      <c r="D62" s="13"/>
      <c r="E62" s="13"/>
      <c r="F62" s="22"/>
      <c r="G62" s="22"/>
      <c r="H62" s="24" t="s">
        <v>13</v>
      </c>
      <c r="I62" s="34">
        <f t="shared" si="1"/>
        <v>2756.13966375096</v>
      </c>
      <c r="J62" s="35">
        <v>19000</v>
      </c>
    </row>
    <row r="63" spans="1:10">
      <c r="A63" s="20"/>
      <c r="B63" s="14"/>
      <c r="C63" s="13"/>
      <c r="D63" s="13"/>
      <c r="E63" s="13"/>
      <c r="F63" s="22"/>
      <c r="G63" s="22"/>
      <c r="H63" s="25"/>
      <c r="I63" s="34"/>
      <c r="J63" s="36"/>
    </row>
    <row r="64" ht="17.75" spans="1:10">
      <c r="A64" s="20"/>
      <c r="B64" s="14" t="s">
        <v>20</v>
      </c>
      <c r="C64" s="13" t="s">
        <v>21</v>
      </c>
      <c r="D64" s="13" t="s">
        <v>22</v>
      </c>
      <c r="E64" s="31" t="s">
        <v>23</v>
      </c>
      <c r="F64" s="22" t="str">
        <f>_xlfn.DISPIMG("ID_9C08CA9AE7C14F6EA47D8B297399ADA9",1)</f>
        <v>=DISPIMG("ID_9C08CA9AE7C14F6EA47D8B297399ADA9",1)</v>
      </c>
      <c r="G64" s="22" t="s">
        <v>24</v>
      </c>
      <c r="H64" s="23" t="s">
        <v>12</v>
      </c>
      <c r="I64" s="34">
        <f t="shared" si="1"/>
        <v>1320.04583895441</v>
      </c>
      <c r="J64" s="35">
        <v>9100</v>
      </c>
    </row>
    <row r="65" ht="17.55" spans="1:10">
      <c r="A65" s="20"/>
      <c r="B65" s="14"/>
      <c r="C65" s="13"/>
      <c r="D65" s="13"/>
      <c r="E65" s="41"/>
      <c r="F65" s="22"/>
      <c r="G65" s="22"/>
      <c r="H65" s="24" t="s">
        <v>13</v>
      </c>
      <c r="I65" s="34">
        <f t="shared" si="1"/>
        <v>1320.04583895441</v>
      </c>
      <c r="J65" s="35">
        <v>9100</v>
      </c>
    </row>
    <row r="66" spans="1:10">
      <c r="A66" s="20"/>
      <c r="B66" s="14"/>
      <c r="C66" s="13"/>
      <c r="D66" s="13"/>
      <c r="E66" s="42"/>
      <c r="F66" s="22"/>
      <c r="G66" s="22"/>
      <c r="H66" s="25"/>
      <c r="I66" s="34"/>
      <c r="J66" s="36"/>
    </row>
    <row r="67" ht="17" spans="1:10">
      <c r="A67" s="20"/>
      <c r="B67" s="14" t="s">
        <v>25</v>
      </c>
      <c r="C67" s="13" t="s">
        <v>26</v>
      </c>
      <c r="D67" s="13" t="s">
        <v>27</v>
      </c>
      <c r="E67" s="13" t="s">
        <v>28</v>
      </c>
      <c r="F67" s="22" t="str">
        <f>_xlfn.DISPIMG("ID_7AA3402384DD40C59A2D7BB489F3E02A",1)</f>
        <v>=DISPIMG("ID_7AA3402384DD40C59A2D7BB489F3E02A",1)</v>
      </c>
      <c r="G67" s="22" t="s">
        <v>29</v>
      </c>
      <c r="H67" s="23" t="s">
        <v>12</v>
      </c>
      <c r="I67" s="34">
        <f t="shared" si="1"/>
        <v>2030.83975223755</v>
      </c>
      <c r="J67" s="35">
        <v>14000</v>
      </c>
    </row>
    <row r="68" spans="1:10">
      <c r="A68" s="20"/>
      <c r="B68" s="14"/>
      <c r="C68" s="13"/>
      <c r="D68" s="13"/>
      <c r="E68" s="13"/>
      <c r="F68" s="22"/>
      <c r="G68" s="22"/>
      <c r="H68" s="24" t="s">
        <v>13</v>
      </c>
      <c r="I68" s="34">
        <f t="shared" si="1"/>
        <v>2030.83975223755</v>
      </c>
      <c r="J68" s="35">
        <v>14000</v>
      </c>
    </row>
    <row r="69" spans="1:10">
      <c r="A69" s="20"/>
      <c r="B69" s="14"/>
      <c r="C69" s="13"/>
      <c r="D69" s="13"/>
      <c r="E69" s="13"/>
      <c r="F69" s="22"/>
      <c r="G69" s="22"/>
      <c r="H69" s="24" t="s">
        <v>14</v>
      </c>
      <c r="I69" s="34">
        <f t="shared" si="1"/>
        <v>2466.0196991456</v>
      </c>
      <c r="J69" s="35">
        <v>17000</v>
      </c>
    </row>
    <row r="70" ht="17" spans="1:10">
      <c r="A70" s="20"/>
      <c r="B70" s="14" t="s">
        <v>30</v>
      </c>
      <c r="C70" s="13" t="s">
        <v>31</v>
      </c>
      <c r="D70" s="13" t="s">
        <v>32</v>
      </c>
      <c r="E70" s="13" t="s">
        <v>33</v>
      </c>
      <c r="F70" s="22" t="str">
        <f>_xlfn.DISPIMG("ID_BF50D48D851141BAA6ADE8CA6C96EDF8",1)</f>
        <v>=DISPIMG("ID_BF50D48D851141BAA6ADE8CA6C96EDF8",1)</v>
      </c>
      <c r="G70" s="22" t="s">
        <v>34</v>
      </c>
      <c r="H70" s="23" t="s">
        <v>12</v>
      </c>
      <c r="I70" s="34">
        <f t="shared" si="1"/>
        <v>1885.77976993487</v>
      </c>
      <c r="J70" s="35">
        <v>13000</v>
      </c>
    </row>
    <row r="71" spans="1:10">
      <c r="A71" s="20"/>
      <c r="B71" s="14"/>
      <c r="C71" s="13"/>
      <c r="D71" s="13"/>
      <c r="E71" s="13"/>
      <c r="F71" s="22"/>
      <c r="G71" s="22"/>
      <c r="H71" s="24" t="s">
        <v>13</v>
      </c>
      <c r="I71" s="34">
        <f t="shared" si="1"/>
        <v>1885.77976993487</v>
      </c>
      <c r="J71" s="35">
        <v>13000</v>
      </c>
    </row>
    <row r="72" spans="1:10">
      <c r="A72" s="20"/>
      <c r="B72" s="14"/>
      <c r="C72" s="13"/>
      <c r="D72" s="13"/>
      <c r="E72" s="13"/>
      <c r="F72" s="22"/>
      <c r="G72" s="22"/>
      <c r="H72" s="25"/>
      <c r="I72" s="34"/>
      <c r="J72" s="36"/>
    </row>
    <row r="73" ht="17" spans="1:10">
      <c r="A73" s="20"/>
      <c r="B73" s="14" t="s">
        <v>35</v>
      </c>
      <c r="C73" s="13" t="s">
        <v>36</v>
      </c>
      <c r="D73" s="13" t="s">
        <v>37</v>
      </c>
      <c r="E73" s="13" t="s">
        <v>38</v>
      </c>
      <c r="F73" s="22" t="str">
        <f>_xlfn.DISPIMG("ID_D87EB6BB140D4C8F8FB162A0E4EA0637",1)</f>
        <v>=DISPIMG("ID_D87EB6BB140D4C8F8FB162A0E4EA0637",1)</v>
      </c>
      <c r="G73" s="22" t="s">
        <v>39</v>
      </c>
      <c r="H73" s="23" t="s">
        <v>12</v>
      </c>
      <c r="I73" s="34">
        <f t="shared" si="1"/>
        <v>2175.89973454023</v>
      </c>
      <c r="J73" s="35">
        <v>15000</v>
      </c>
    </row>
    <row r="74" spans="1:10">
      <c r="A74" s="20"/>
      <c r="B74" s="14"/>
      <c r="C74" s="13"/>
      <c r="D74" s="13"/>
      <c r="E74" s="13"/>
      <c r="F74" s="22"/>
      <c r="G74" s="22"/>
      <c r="H74" s="24" t="s">
        <v>13</v>
      </c>
      <c r="I74" s="34">
        <f t="shared" si="1"/>
        <v>2175.89973454023</v>
      </c>
      <c r="J74" s="35">
        <v>15000</v>
      </c>
    </row>
    <row r="75" spans="1:10">
      <c r="A75" s="20"/>
      <c r="B75" s="14"/>
      <c r="C75" s="13"/>
      <c r="D75" s="13"/>
      <c r="E75" s="13"/>
      <c r="F75" s="22"/>
      <c r="G75" s="22"/>
      <c r="H75" s="25"/>
      <c r="I75" s="34"/>
      <c r="J75" s="36"/>
    </row>
    <row r="76" ht="17" spans="1:10">
      <c r="A76" s="20"/>
      <c r="B76" s="14" t="s">
        <v>40</v>
      </c>
      <c r="C76" s="13" t="s">
        <v>41</v>
      </c>
      <c r="D76" s="13" t="s">
        <v>42</v>
      </c>
      <c r="E76" s="13" t="s">
        <v>43</v>
      </c>
      <c r="F76" s="22" t="str">
        <f>_xlfn.DISPIMG("ID_99A840C653A840049FA354E03D2E73F4",1)</f>
        <v>=DISPIMG("ID_99A840C653A840049FA354E03D2E73F4",1)</v>
      </c>
      <c r="G76" s="22" t="s">
        <v>44</v>
      </c>
      <c r="H76" s="23" t="s">
        <v>12</v>
      </c>
      <c r="I76" s="34">
        <f t="shared" si="1"/>
        <v>3205.82560888928</v>
      </c>
      <c r="J76" s="35">
        <v>22100</v>
      </c>
    </row>
    <row r="77" spans="1:10">
      <c r="A77" s="20"/>
      <c r="B77" s="14"/>
      <c r="C77" s="13"/>
      <c r="D77" s="13"/>
      <c r="E77" s="13"/>
      <c r="F77" s="22"/>
      <c r="G77" s="22"/>
      <c r="H77" s="24" t="s">
        <v>13</v>
      </c>
      <c r="I77" s="34">
        <f t="shared" si="1"/>
        <v>3205.82560888928</v>
      </c>
      <c r="J77" s="35">
        <v>22100</v>
      </c>
    </row>
    <row r="78" spans="1:10">
      <c r="A78" s="20"/>
      <c r="B78" s="14"/>
      <c r="C78" s="13"/>
      <c r="D78" s="13"/>
      <c r="E78" s="13"/>
      <c r="F78" s="22"/>
      <c r="G78" s="22"/>
      <c r="H78" s="25"/>
      <c r="I78" s="34"/>
      <c r="J78" s="36"/>
    </row>
    <row r="79" ht="17" spans="1:10">
      <c r="A79" s="20"/>
      <c r="B79" s="14" t="s">
        <v>45</v>
      </c>
      <c r="C79" s="13" t="s">
        <v>46</v>
      </c>
      <c r="D79" s="13" t="s">
        <v>47</v>
      </c>
      <c r="E79" s="13" t="s">
        <v>48</v>
      </c>
      <c r="F79" s="22" t="str">
        <f>_xlfn.DISPIMG("ID_B31FFF6BD5EC44EEA55F721DEDA6C25F",1)</f>
        <v>=DISPIMG("ID_B31FFF6BD5EC44EEA55F721DEDA6C25F",1)</v>
      </c>
      <c r="G79" s="22" t="s">
        <v>49</v>
      </c>
      <c r="H79" s="23" t="s">
        <v>12</v>
      </c>
      <c r="I79" s="34">
        <f t="shared" si="1"/>
        <v>2175.89973454023</v>
      </c>
      <c r="J79" s="35">
        <v>15000</v>
      </c>
    </row>
    <row r="80" spans="1:10">
      <c r="A80" s="20"/>
      <c r="B80" s="14"/>
      <c r="C80" s="13"/>
      <c r="D80" s="13"/>
      <c r="E80" s="13"/>
      <c r="F80" s="22"/>
      <c r="G80" s="22"/>
      <c r="H80" s="24" t="s">
        <v>13</v>
      </c>
      <c r="I80" s="34">
        <f t="shared" si="1"/>
        <v>2175.89973454023</v>
      </c>
      <c r="J80" s="35">
        <v>15000</v>
      </c>
    </row>
    <row r="81" spans="1:10">
      <c r="A81" s="20"/>
      <c r="B81" s="14"/>
      <c r="C81" s="13"/>
      <c r="D81" s="13"/>
      <c r="E81" s="13"/>
      <c r="F81" s="22"/>
      <c r="G81" s="22"/>
      <c r="H81" s="25"/>
      <c r="I81" s="34"/>
      <c r="J81" s="36"/>
    </row>
    <row r="82" ht="17" spans="1:10">
      <c r="A82" s="20"/>
      <c r="B82" s="14" t="s">
        <v>50</v>
      </c>
      <c r="C82" s="13" t="s">
        <v>51</v>
      </c>
      <c r="D82" s="13" t="s">
        <v>52</v>
      </c>
      <c r="E82" s="13" t="s">
        <v>53</v>
      </c>
      <c r="F82" s="22" t="str">
        <f>_xlfn.DISPIMG("ID_B7F222FF69B549C684E0BA4A14DD8FF8",1)</f>
        <v>=DISPIMG("ID_B7F222FF69B549C684E0BA4A14DD8FF8",1)</v>
      </c>
      <c r="G82" s="22" t="s">
        <v>54</v>
      </c>
      <c r="H82" s="23" t="s">
        <v>12</v>
      </c>
      <c r="I82" s="34">
        <f t="shared" si="1"/>
        <v>2262.93572392184</v>
      </c>
      <c r="J82" s="35">
        <v>15600</v>
      </c>
    </row>
    <row r="83" spans="1:10">
      <c r="A83" s="20"/>
      <c r="B83" s="15" t="s">
        <v>55</v>
      </c>
      <c r="C83" s="16" t="s">
        <v>56</v>
      </c>
      <c r="D83" s="13"/>
      <c r="E83" s="13"/>
      <c r="F83" s="22"/>
      <c r="G83" s="22"/>
      <c r="H83" s="24" t="s">
        <v>13</v>
      </c>
      <c r="I83" s="34">
        <f t="shared" si="1"/>
        <v>2262.93572392184</v>
      </c>
      <c r="J83" s="35">
        <v>15600</v>
      </c>
    </row>
    <row r="84" spans="1:10">
      <c r="A84" s="40"/>
      <c r="B84" s="17"/>
      <c r="C84" s="18"/>
      <c r="D84" s="13"/>
      <c r="E84" s="13"/>
      <c r="F84" s="22"/>
      <c r="G84" s="22"/>
      <c r="H84" s="25"/>
      <c r="I84" s="34"/>
      <c r="J84" s="36"/>
    </row>
    <row r="85" ht="14.4" customHeight="1" spans="1:10">
      <c r="A85" s="19" t="str">
        <f>_xlfn.DISPIMG("ID_AFF6264FA8954D74903C87DC1A69050F",1)</f>
        <v>=DISPIMG("ID_AFF6264FA8954D74903C87DC1A69050F",1)</v>
      </c>
      <c r="B85" s="8" t="s">
        <v>57</v>
      </c>
      <c r="C85" s="9" t="s">
        <v>1</v>
      </c>
      <c r="D85" s="10" t="s">
        <v>2</v>
      </c>
      <c r="E85" s="8"/>
      <c r="F85" s="9" t="s">
        <v>3</v>
      </c>
      <c r="G85" s="21" t="s">
        <v>4</v>
      </c>
      <c r="H85" s="10" t="s">
        <v>5</v>
      </c>
      <c r="I85" s="34" t="s">
        <v>6</v>
      </c>
      <c r="J85" s="33" t="s">
        <v>6</v>
      </c>
    </row>
    <row r="86" ht="17" spans="1:10">
      <c r="A86" s="20"/>
      <c r="B86" s="11" t="s">
        <v>7</v>
      </c>
      <c r="C86" s="12" t="s">
        <v>8</v>
      </c>
      <c r="D86" s="13" t="s">
        <v>9</v>
      </c>
      <c r="E86" s="13" t="s">
        <v>60</v>
      </c>
      <c r="F86" s="22" t="str">
        <f>_xlfn.DISPIMG("ID_CC37AECAD65B4C8F955DEF026CAEA986",1)</f>
        <v>=DISPIMG("ID_CC37AECAD65B4C8F955DEF026CAEA986",1)</v>
      </c>
      <c r="G86" s="22" t="s">
        <v>11</v>
      </c>
      <c r="H86" s="23" t="s">
        <v>12</v>
      </c>
      <c r="I86" s="34">
        <f t="shared" si="1"/>
        <v>1320.04583895441</v>
      </c>
      <c r="J86" s="35">
        <v>9100</v>
      </c>
    </row>
    <row r="87" spans="1:10">
      <c r="A87" s="20"/>
      <c r="B87" s="11"/>
      <c r="C87" s="12"/>
      <c r="D87" s="13"/>
      <c r="E87" s="13"/>
      <c r="F87" s="22"/>
      <c r="G87" s="22"/>
      <c r="H87" s="24" t="s">
        <v>13</v>
      </c>
      <c r="I87" s="34">
        <f t="shared" si="1"/>
        <v>1320.04583895441</v>
      </c>
      <c r="J87" s="35">
        <v>9100</v>
      </c>
    </row>
    <row r="88" spans="1:10">
      <c r="A88" s="20"/>
      <c r="B88" s="11"/>
      <c r="C88" s="12"/>
      <c r="D88" s="13"/>
      <c r="E88" s="13"/>
      <c r="F88" s="22"/>
      <c r="G88" s="22"/>
      <c r="H88" s="43" t="s">
        <v>14</v>
      </c>
      <c r="I88" s="34">
        <f t="shared" si="1"/>
        <v>1740.71978763219</v>
      </c>
      <c r="J88" s="48">
        <v>12000</v>
      </c>
    </row>
    <row r="89" ht="17" spans="1:10">
      <c r="A89" s="20"/>
      <c r="B89" s="14" t="s">
        <v>15</v>
      </c>
      <c r="C89" s="13" t="s">
        <v>16</v>
      </c>
      <c r="D89" s="13" t="s">
        <v>17</v>
      </c>
      <c r="E89" s="13" t="s">
        <v>17</v>
      </c>
      <c r="F89" s="22" t="str">
        <f>_xlfn.DISPIMG("ID_69B60DB386CE4560973D0737F6E54647",1)</f>
        <v>=DISPIMG("ID_69B60DB386CE4560973D0737F6E54647",1)</v>
      </c>
      <c r="G89" s="22" t="s">
        <v>18</v>
      </c>
      <c r="H89" s="23" t="s">
        <v>12</v>
      </c>
      <c r="I89" s="34">
        <f t="shared" ref="I89:I107" si="2">SUM(J89/6.8937)</f>
        <v>2756.13966375096</v>
      </c>
      <c r="J89" s="35">
        <v>19000</v>
      </c>
    </row>
    <row r="90" spans="1:10">
      <c r="A90" s="20"/>
      <c r="B90" s="14"/>
      <c r="C90" s="13"/>
      <c r="D90" s="13"/>
      <c r="E90" s="13"/>
      <c r="F90" s="22"/>
      <c r="G90" s="22"/>
      <c r="H90" s="24" t="s">
        <v>13</v>
      </c>
      <c r="I90" s="34">
        <f t="shared" si="2"/>
        <v>2756.13966375096</v>
      </c>
      <c r="J90" s="35">
        <v>19000</v>
      </c>
    </row>
    <row r="91" spans="1:10">
      <c r="A91" s="20"/>
      <c r="B91" s="14"/>
      <c r="C91" s="13"/>
      <c r="D91" s="13"/>
      <c r="E91" s="13"/>
      <c r="F91" s="22"/>
      <c r="G91" s="22"/>
      <c r="H91" s="44"/>
      <c r="I91" s="34"/>
      <c r="J91" s="49"/>
    </row>
    <row r="92" ht="17.75" spans="1:10">
      <c r="A92" s="20"/>
      <c r="B92" s="14" t="s">
        <v>20</v>
      </c>
      <c r="C92" s="13" t="s">
        <v>21</v>
      </c>
      <c r="D92" s="13" t="s">
        <v>22</v>
      </c>
      <c r="E92" s="31" t="s">
        <v>23</v>
      </c>
      <c r="F92" s="22" t="str">
        <f>_xlfn.DISPIMG("ID_9C08CA9AE7C14F6EA47D8B297399ADA9",1)</f>
        <v>=DISPIMG("ID_9C08CA9AE7C14F6EA47D8B297399ADA9",1)</v>
      </c>
      <c r="G92" s="22" t="s">
        <v>24</v>
      </c>
      <c r="H92" s="23" t="s">
        <v>12</v>
      </c>
      <c r="I92" s="34">
        <f t="shared" si="2"/>
        <v>1320.04583895441</v>
      </c>
      <c r="J92" s="35">
        <v>9100</v>
      </c>
    </row>
    <row r="93" ht="17.55" spans="1:10">
      <c r="A93" s="20"/>
      <c r="B93" s="14"/>
      <c r="C93" s="13"/>
      <c r="D93" s="13"/>
      <c r="E93" s="41"/>
      <c r="F93" s="22"/>
      <c r="G93" s="22"/>
      <c r="H93" s="24" t="s">
        <v>13</v>
      </c>
      <c r="I93" s="34">
        <f t="shared" si="2"/>
        <v>1320.04583895441</v>
      </c>
      <c r="J93" s="35">
        <v>9100</v>
      </c>
    </row>
    <row r="94" spans="1:10">
      <c r="A94" s="20"/>
      <c r="B94" s="14"/>
      <c r="C94" s="13"/>
      <c r="D94" s="13"/>
      <c r="E94" s="42"/>
      <c r="F94" s="22"/>
      <c r="G94" s="22"/>
      <c r="H94" s="44"/>
      <c r="I94" s="34"/>
      <c r="J94" s="49"/>
    </row>
    <row r="95" ht="17" spans="1:10">
      <c r="A95" s="20"/>
      <c r="B95" s="14" t="s">
        <v>25</v>
      </c>
      <c r="C95" s="13" t="s">
        <v>26</v>
      </c>
      <c r="D95" s="13" t="s">
        <v>27</v>
      </c>
      <c r="E95" s="13" t="s">
        <v>28</v>
      </c>
      <c r="F95" s="22" t="str">
        <f>_xlfn.DISPIMG("ID_7AA3402384DD40C59A2D7BB489F3E02A",1)</f>
        <v>=DISPIMG("ID_7AA3402384DD40C59A2D7BB489F3E02A",1)</v>
      </c>
      <c r="G95" s="22" t="s">
        <v>29</v>
      </c>
      <c r="H95" s="23" t="s">
        <v>12</v>
      </c>
      <c r="I95" s="34">
        <f t="shared" si="2"/>
        <v>2030.83975223755</v>
      </c>
      <c r="J95" s="35">
        <v>14000</v>
      </c>
    </row>
    <row r="96" spans="1:10">
      <c r="A96" s="20"/>
      <c r="B96" s="14"/>
      <c r="C96" s="13"/>
      <c r="D96" s="13"/>
      <c r="E96" s="13"/>
      <c r="F96" s="22"/>
      <c r="G96" s="22"/>
      <c r="H96" s="24" t="s">
        <v>13</v>
      </c>
      <c r="I96" s="34">
        <f t="shared" si="2"/>
        <v>2030.83975223755</v>
      </c>
      <c r="J96" s="35">
        <v>14000</v>
      </c>
    </row>
    <row r="97" spans="1:10">
      <c r="A97" s="20"/>
      <c r="B97" s="14"/>
      <c r="C97" s="13"/>
      <c r="D97" s="13"/>
      <c r="E97" s="13"/>
      <c r="F97" s="22"/>
      <c r="G97" s="22"/>
      <c r="H97" s="24" t="s">
        <v>14</v>
      </c>
      <c r="I97" s="34">
        <f t="shared" si="2"/>
        <v>2466.0196991456</v>
      </c>
      <c r="J97" s="35">
        <v>17000</v>
      </c>
    </row>
    <row r="98" ht="17" spans="1:10">
      <c r="A98" s="20"/>
      <c r="B98" s="14" t="s">
        <v>30</v>
      </c>
      <c r="C98" s="13" t="s">
        <v>31</v>
      </c>
      <c r="D98" s="13" t="s">
        <v>32</v>
      </c>
      <c r="E98" s="13" t="s">
        <v>33</v>
      </c>
      <c r="F98" s="22" t="str">
        <f>_xlfn.DISPIMG("ID_BF50D48D851141BAA6ADE8CA6C96EDF8",1)</f>
        <v>=DISPIMG("ID_BF50D48D851141BAA6ADE8CA6C96EDF8",1)</v>
      </c>
      <c r="G98" s="22" t="s">
        <v>34</v>
      </c>
      <c r="H98" s="23" t="s">
        <v>12</v>
      </c>
      <c r="I98" s="34">
        <f t="shared" si="2"/>
        <v>1885.77976993487</v>
      </c>
      <c r="J98" s="35">
        <v>13000</v>
      </c>
    </row>
    <row r="99" spans="1:10">
      <c r="A99" s="20"/>
      <c r="B99" s="14"/>
      <c r="C99" s="13"/>
      <c r="D99" s="13"/>
      <c r="E99" s="13"/>
      <c r="F99" s="22"/>
      <c r="G99" s="22"/>
      <c r="H99" s="24" t="s">
        <v>13</v>
      </c>
      <c r="I99" s="34">
        <f t="shared" si="2"/>
        <v>1885.77976993487</v>
      </c>
      <c r="J99" s="35">
        <v>13000</v>
      </c>
    </row>
    <row r="100" spans="1:10">
      <c r="A100" s="20"/>
      <c r="B100" s="14"/>
      <c r="C100" s="13"/>
      <c r="D100" s="13"/>
      <c r="E100" s="13"/>
      <c r="F100" s="22"/>
      <c r="G100" s="22"/>
      <c r="H100" s="44"/>
      <c r="I100" s="34"/>
      <c r="J100" s="49"/>
    </row>
    <row r="101" ht="17" spans="1:10">
      <c r="A101" s="20"/>
      <c r="B101" s="14" t="s">
        <v>35</v>
      </c>
      <c r="C101" s="13" t="s">
        <v>36</v>
      </c>
      <c r="D101" s="13" t="s">
        <v>37</v>
      </c>
      <c r="E101" s="13" t="s">
        <v>38</v>
      </c>
      <c r="F101" s="22" t="str">
        <f>_xlfn.DISPIMG("ID_D87EB6BB140D4C8F8FB162A0E4EA0637",1)</f>
        <v>=DISPIMG("ID_D87EB6BB140D4C8F8FB162A0E4EA0637",1)</v>
      </c>
      <c r="G101" s="22" t="s">
        <v>39</v>
      </c>
      <c r="H101" s="23" t="s">
        <v>12</v>
      </c>
      <c r="I101" s="34">
        <f t="shared" si="2"/>
        <v>2175.89973454023</v>
      </c>
      <c r="J101" s="35">
        <v>15000</v>
      </c>
    </row>
    <row r="102" spans="1:10">
      <c r="A102" s="20"/>
      <c r="B102" s="14"/>
      <c r="C102" s="13"/>
      <c r="D102" s="13"/>
      <c r="E102" s="13"/>
      <c r="F102" s="22"/>
      <c r="G102" s="22"/>
      <c r="H102" s="24" t="s">
        <v>13</v>
      </c>
      <c r="I102" s="34">
        <f t="shared" si="2"/>
        <v>2175.89973454023</v>
      </c>
      <c r="J102" s="35">
        <v>15000</v>
      </c>
    </row>
    <row r="103" spans="1:10">
      <c r="A103" s="20"/>
      <c r="B103" s="14"/>
      <c r="C103" s="13"/>
      <c r="D103" s="13"/>
      <c r="E103" s="13"/>
      <c r="F103" s="22"/>
      <c r="G103" s="22"/>
      <c r="H103" s="44"/>
      <c r="I103" s="34"/>
      <c r="J103" s="49"/>
    </row>
    <row r="104" ht="17" spans="1:10">
      <c r="A104" s="20"/>
      <c r="B104" s="14" t="s">
        <v>40</v>
      </c>
      <c r="C104" s="13" t="s">
        <v>41</v>
      </c>
      <c r="D104" s="13" t="s">
        <v>42</v>
      </c>
      <c r="E104" s="13" t="s">
        <v>43</v>
      </c>
      <c r="F104" s="22" t="str">
        <f>_xlfn.DISPIMG("ID_99A840C653A840049FA354E03D2E73F4",1)</f>
        <v>=DISPIMG("ID_99A840C653A840049FA354E03D2E73F4",1)</v>
      </c>
      <c r="G104" s="22" t="s">
        <v>44</v>
      </c>
      <c r="H104" s="23" t="s">
        <v>12</v>
      </c>
      <c r="I104" s="34">
        <f t="shared" si="2"/>
        <v>3205.82560888928</v>
      </c>
      <c r="J104" s="35">
        <v>22100</v>
      </c>
    </row>
    <row r="105" spans="1:10">
      <c r="A105" s="20"/>
      <c r="B105" s="14"/>
      <c r="C105" s="13"/>
      <c r="D105" s="13"/>
      <c r="E105" s="13"/>
      <c r="F105" s="22"/>
      <c r="G105" s="22"/>
      <c r="H105" s="24" t="s">
        <v>13</v>
      </c>
      <c r="I105" s="34">
        <f t="shared" si="2"/>
        <v>3205.82560888928</v>
      </c>
      <c r="J105" s="35">
        <v>22100</v>
      </c>
    </row>
    <row r="106" spans="1:10">
      <c r="A106" s="20"/>
      <c r="B106" s="14"/>
      <c r="C106" s="13"/>
      <c r="D106" s="13"/>
      <c r="E106" s="13"/>
      <c r="F106" s="22"/>
      <c r="G106" s="22"/>
      <c r="H106" s="44"/>
      <c r="I106" s="34"/>
      <c r="J106" s="49"/>
    </row>
    <row r="107" spans="1:10">
      <c r="A107" s="20"/>
      <c r="B107" s="14" t="s">
        <v>45</v>
      </c>
      <c r="C107" s="13" t="s">
        <v>46</v>
      </c>
      <c r="D107" s="13" t="s">
        <v>47</v>
      </c>
      <c r="E107" s="13" t="s">
        <v>48</v>
      </c>
      <c r="F107" s="22" t="str">
        <f>_xlfn.DISPIMG("ID_B31FFF6BD5EC44EEA55F721DEDA6C25F",1)</f>
        <v>=DISPIMG("ID_B31FFF6BD5EC44EEA55F721DEDA6C25F",1)</v>
      </c>
      <c r="G107" s="22" t="s">
        <v>49</v>
      </c>
      <c r="H107" s="45" t="s">
        <v>12</v>
      </c>
      <c r="I107" s="37">
        <f t="shared" si="2"/>
        <v>2175.89973454023</v>
      </c>
      <c r="J107" s="35">
        <v>15000</v>
      </c>
    </row>
    <row r="108" spans="1:10">
      <c r="A108" s="20"/>
      <c r="B108" s="14"/>
      <c r="C108" s="13"/>
      <c r="D108" s="13"/>
      <c r="E108" s="13"/>
      <c r="F108" s="22"/>
      <c r="G108" s="22"/>
      <c r="H108" s="46"/>
      <c r="I108" s="39"/>
      <c r="J108" s="35"/>
    </row>
    <row r="109" spans="1:10">
      <c r="A109" s="20"/>
      <c r="B109" s="14"/>
      <c r="C109" s="13"/>
      <c r="D109" s="13"/>
      <c r="E109" s="13"/>
      <c r="F109" s="22"/>
      <c r="G109" s="22"/>
      <c r="H109" s="47"/>
      <c r="I109" s="50"/>
      <c r="J109" s="35"/>
    </row>
    <row r="110" ht="17" spans="1:10">
      <c r="A110" s="20"/>
      <c r="B110" s="14" t="s">
        <v>50</v>
      </c>
      <c r="C110" s="13" t="s">
        <v>51</v>
      </c>
      <c r="D110" s="13" t="s">
        <v>52</v>
      </c>
      <c r="E110" s="13" t="s">
        <v>53</v>
      </c>
      <c r="F110" s="22" t="str">
        <f>_xlfn.DISPIMG("ID_B7F222FF69B549C684E0BA4A14DD8FF8",1)</f>
        <v>=DISPIMG("ID_B7F222FF69B549C684E0BA4A14DD8FF8",1)</v>
      </c>
      <c r="G110" s="22" t="s">
        <v>54</v>
      </c>
      <c r="H110" s="23" t="s">
        <v>12</v>
      </c>
      <c r="I110" s="34">
        <f t="shared" ref="I110:I173" si="3">SUM(J110/6.8937)</f>
        <v>2175.89973454023</v>
      </c>
      <c r="J110" s="35">
        <v>15000</v>
      </c>
    </row>
    <row r="111" spans="1:10">
      <c r="A111" s="20"/>
      <c r="B111" s="15" t="s">
        <v>55</v>
      </c>
      <c r="C111" s="16" t="s">
        <v>56</v>
      </c>
      <c r="D111" s="13"/>
      <c r="E111" s="13"/>
      <c r="F111" s="22"/>
      <c r="G111" s="22"/>
      <c r="H111" s="24" t="s">
        <v>13</v>
      </c>
      <c r="I111" s="34">
        <f t="shared" si="3"/>
        <v>2175.89973454023</v>
      </c>
      <c r="J111" s="35">
        <v>15000</v>
      </c>
    </row>
    <row r="112" spans="1:10">
      <c r="A112" s="40"/>
      <c r="B112" s="17"/>
      <c r="C112" s="18"/>
      <c r="D112" s="13"/>
      <c r="E112" s="13"/>
      <c r="F112" s="22"/>
      <c r="G112" s="22"/>
      <c r="H112" s="44"/>
      <c r="I112" s="34"/>
      <c r="J112" s="49"/>
    </row>
    <row r="113" ht="14.4" customHeight="1" spans="1:10">
      <c r="A113" s="19" t="str">
        <f>_xlfn.DISPIMG("ID_46155047A8E84E23A85DF23A0501CCAC",1)</f>
        <v>=DISPIMG("ID_46155047A8E84E23A85DF23A0501CCAC",1)</v>
      </c>
      <c r="B113" s="8" t="s">
        <v>57</v>
      </c>
      <c r="C113" s="9" t="s">
        <v>1</v>
      </c>
      <c r="D113" s="10" t="s">
        <v>2</v>
      </c>
      <c r="E113" s="8"/>
      <c r="F113" s="9" t="s">
        <v>3</v>
      </c>
      <c r="G113" s="21" t="s">
        <v>4</v>
      </c>
      <c r="H113" s="10" t="s">
        <v>5</v>
      </c>
      <c r="I113" s="34" t="s">
        <v>6</v>
      </c>
      <c r="J113" s="33" t="s">
        <v>6</v>
      </c>
    </row>
    <row r="114" ht="17" spans="1:10">
      <c r="A114" s="20"/>
      <c r="B114" s="11" t="s">
        <v>7</v>
      </c>
      <c r="C114" s="12" t="s">
        <v>8</v>
      </c>
      <c r="D114" s="13" t="s">
        <v>9</v>
      </c>
      <c r="E114" s="13" t="s">
        <v>61</v>
      </c>
      <c r="F114" s="22" t="str">
        <f>_xlfn.DISPIMG("ID_CC37AECAD65B4C8F955DEF026CAEA986",1)</f>
        <v>=DISPIMG("ID_CC37AECAD65B4C8F955DEF026CAEA986",1)</v>
      </c>
      <c r="G114" s="22" t="s">
        <v>11</v>
      </c>
      <c r="H114" s="23" t="s">
        <v>12</v>
      </c>
      <c r="I114" s="34">
        <f t="shared" si="3"/>
        <v>1320.04583895441</v>
      </c>
      <c r="J114" s="35">
        <v>9100</v>
      </c>
    </row>
    <row r="115" spans="1:10">
      <c r="A115" s="20"/>
      <c r="B115" s="11"/>
      <c r="C115" s="12"/>
      <c r="D115" s="13"/>
      <c r="E115" s="13"/>
      <c r="F115" s="22"/>
      <c r="G115" s="22"/>
      <c r="H115" s="24" t="s">
        <v>13</v>
      </c>
      <c r="I115" s="34">
        <f t="shared" si="3"/>
        <v>1320.04583895441</v>
      </c>
      <c r="J115" s="35">
        <v>9100</v>
      </c>
    </row>
    <row r="116" spans="1:10">
      <c r="A116" s="20"/>
      <c r="B116" s="11"/>
      <c r="C116" s="12"/>
      <c r="D116" s="13"/>
      <c r="E116" s="13"/>
      <c r="F116" s="22"/>
      <c r="G116" s="22"/>
      <c r="H116" s="24" t="s">
        <v>14</v>
      </c>
      <c r="I116" s="34">
        <f t="shared" si="3"/>
        <v>1740.71978763219</v>
      </c>
      <c r="J116" s="35">
        <v>12000</v>
      </c>
    </row>
    <row r="117" ht="17" spans="1:10">
      <c r="A117" s="20"/>
      <c r="B117" s="14" t="s">
        <v>15</v>
      </c>
      <c r="C117" s="13" t="s">
        <v>16</v>
      </c>
      <c r="D117" s="13" t="s">
        <v>17</v>
      </c>
      <c r="E117" s="13" t="s">
        <v>62</v>
      </c>
      <c r="F117" s="22" t="str">
        <f>_xlfn.DISPIMG("ID_69B60DB386CE4560973D0737F6E54647",1)</f>
        <v>=DISPIMG("ID_69B60DB386CE4560973D0737F6E54647",1)</v>
      </c>
      <c r="G117" s="22" t="s">
        <v>18</v>
      </c>
      <c r="H117" s="23" t="s">
        <v>12</v>
      </c>
      <c r="I117" s="34">
        <f t="shared" si="3"/>
        <v>2756.13966375096</v>
      </c>
      <c r="J117" s="35">
        <v>19000</v>
      </c>
    </row>
    <row r="118" spans="1:10">
      <c r="A118" s="20"/>
      <c r="B118" s="14"/>
      <c r="C118" s="13"/>
      <c r="D118" s="13"/>
      <c r="E118" s="13"/>
      <c r="F118" s="22"/>
      <c r="G118" s="22"/>
      <c r="H118" s="24" t="s">
        <v>13</v>
      </c>
      <c r="I118" s="34">
        <f t="shared" si="3"/>
        <v>2756.13966375096</v>
      </c>
      <c r="J118" s="35">
        <v>19000</v>
      </c>
    </row>
    <row r="119" spans="1:10">
      <c r="A119" s="20"/>
      <c r="B119" s="14"/>
      <c r="C119" s="13"/>
      <c r="D119" s="13"/>
      <c r="E119" s="13"/>
      <c r="F119" s="22"/>
      <c r="G119" s="22"/>
      <c r="H119" s="44"/>
      <c r="I119" s="34"/>
      <c r="J119" s="49"/>
    </row>
    <row r="120" ht="17.75" spans="1:10">
      <c r="A120" s="20"/>
      <c r="B120" s="14" t="s">
        <v>20</v>
      </c>
      <c r="C120" s="13" t="s">
        <v>21</v>
      </c>
      <c r="D120" s="13" t="s">
        <v>22</v>
      </c>
      <c r="E120" s="31" t="s">
        <v>63</v>
      </c>
      <c r="F120" s="22" t="str">
        <f>_xlfn.DISPIMG("ID_9C08CA9AE7C14F6EA47D8B297399ADA9",1)</f>
        <v>=DISPIMG("ID_9C08CA9AE7C14F6EA47D8B297399ADA9",1)</v>
      </c>
      <c r="G120" s="22" t="s">
        <v>24</v>
      </c>
      <c r="H120" s="23" t="s">
        <v>12</v>
      </c>
      <c r="I120" s="34">
        <f t="shared" si="3"/>
        <v>1320.04583895441</v>
      </c>
      <c r="J120" s="35">
        <v>9100</v>
      </c>
    </row>
    <row r="121" ht="17.55" spans="1:10">
      <c r="A121" s="20"/>
      <c r="B121" s="14"/>
      <c r="C121" s="13"/>
      <c r="D121" s="13"/>
      <c r="E121" s="41"/>
      <c r="F121" s="22"/>
      <c r="G121" s="22"/>
      <c r="H121" s="24" t="s">
        <v>13</v>
      </c>
      <c r="I121" s="34">
        <f t="shared" si="3"/>
        <v>1320.04583895441</v>
      </c>
      <c r="J121" s="35">
        <v>9100</v>
      </c>
    </row>
    <row r="122" spans="1:10">
      <c r="A122" s="20"/>
      <c r="B122" s="14"/>
      <c r="C122" s="13"/>
      <c r="D122" s="13"/>
      <c r="E122" s="42"/>
      <c r="F122" s="22"/>
      <c r="G122" s="22"/>
      <c r="H122" s="44"/>
      <c r="I122" s="34"/>
      <c r="J122" s="49"/>
    </row>
    <row r="123" ht="17" spans="1:10">
      <c r="A123" s="20"/>
      <c r="B123" s="14" t="s">
        <v>25</v>
      </c>
      <c r="C123" s="13" t="s">
        <v>26</v>
      </c>
      <c r="D123" s="13" t="s">
        <v>27</v>
      </c>
      <c r="E123" s="13" t="s">
        <v>28</v>
      </c>
      <c r="F123" s="22" t="str">
        <f>_xlfn.DISPIMG("ID_7AA3402384DD40C59A2D7BB489F3E02A",1)</f>
        <v>=DISPIMG("ID_7AA3402384DD40C59A2D7BB489F3E02A",1)</v>
      </c>
      <c r="G123" s="22" t="s">
        <v>29</v>
      </c>
      <c r="H123" s="23" t="s">
        <v>12</v>
      </c>
      <c r="I123" s="34">
        <f t="shared" si="3"/>
        <v>2030.83975223755</v>
      </c>
      <c r="J123" s="35">
        <v>14000</v>
      </c>
    </row>
    <row r="124" spans="1:10">
      <c r="A124" s="20"/>
      <c r="B124" s="14"/>
      <c r="C124" s="13"/>
      <c r="D124" s="13"/>
      <c r="E124" s="13"/>
      <c r="F124" s="22"/>
      <c r="G124" s="22"/>
      <c r="H124" s="24" t="s">
        <v>13</v>
      </c>
      <c r="I124" s="34">
        <f t="shared" si="3"/>
        <v>2030.83975223755</v>
      </c>
      <c r="J124" s="35">
        <v>14000</v>
      </c>
    </row>
    <row r="125" spans="1:10">
      <c r="A125" s="20"/>
      <c r="B125" s="14"/>
      <c r="C125" s="13"/>
      <c r="D125" s="13"/>
      <c r="E125" s="13"/>
      <c r="F125" s="22"/>
      <c r="G125" s="22"/>
      <c r="H125" s="24" t="s">
        <v>14</v>
      </c>
      <c r="I125" s="34">
        <f t="shared" si="3"/>
        <v>2466.0196991456</v>
      </c>
      <c r="J125" s="35">
        <v>17000</v>
      </c>
    </row>
    <row r="126" ht="17" spans="1:10">
      <c r="A126" s="20"/>
      <c r="B126" s="14" t="s">
        <v>30</v>
      </c>
      <c r="C126" s="13" t="s">
        <v>31</v>
      </c>
      <c r="D126" s="13" t="s">
        <v>32</v>
      </c>
      <c r="E126" s="13" t="s">
        <v>33</v>
      </c>
      <c r="F126" s="22" t="str">
        <f>_xlfn.DISPIMG("ID_BF50D48D851141BAA6ADE8CA6C96EDF8",1)</f>
        <v>=DISPIMG("ID_BF50D48D851141BAA6ADE8CA6C96EDF8",1)</v>
      </c>
      <c r="G126" s="22" t="s">
        <v>34</v>
      </c>
      <c r="H126" s="23" t="s">
        <v>12</v>
      </c>
      <c r="I126" s="34">
        <f t="shared" si="3"/>
        <v>1885.77976993487</v>
      </c>
      <c r="J126" s="35">
        <v>13000</v>
      </c>
    </row>
    <row r="127" spans="1:10">
      <c r="A127" s="20"/>
      <c r="B127" s="14"/>
      <c r="C127" s="13"/>
      <c r="D127" s="13"/>
      <c r="E127" s="13"/>
      <c r="F127" s="22"/>
      <c r="G127" s="22"/>
      <c r="H127" s="44"/>
      <c r="I127" s="34"/>
      <c r="J127" s="49"/>
    </row>
    <row r="128" spans="1:10">
      <c r="A128" s="20"/>
      <c r="B128" s="14"/>
      <c r="C128" s="13"/>
      <c r="D128" s="13"/>
      <c r="E128" s="13"/>
      <c r="F128" s="22"/>
      <c r="G128" s="22"/>
      <c r="H128" s="44"/>
      <c r="I128" s="34"/>
      <c r="J128" s="49"/>
    </row>
    <row r="129" ht="17" spans="1:10">
      <c r="A129" s="20"/>
      <c r="B129" s="14" t="s">
        <v>35</v>
      </c>
      <c r="C129" s="13" t="s">
        <v>36</v>
      </c>
      <c r="D129" s="13" t="s">
        <v>37</v>
      </c>
      <c r="E129" s="13" t="s">
        <v>38</v>
      </c>
      <c r="F129" s="22" t="str">
        <f>_xlfn.DISPIMG("ID_D87EB6BB140D4C8F8FB162A0E4EA0637",1)</f>
        <v>=DISPIMG("ID_D87EB6BB140D4C8F8FB162A0E4EA0637",1)</v>
      </c>
      <c r="G129" s="22" t="s">
        <v>39</v>
      </c>
      <c r="H129" s="23" t="s">
        <v>12</v>
      </c>
      <c r="I129" s="34">
        <f t="shared" si="3"/>
        <v>2175.89973454023</v>
      </c>
      <c r="J129" s="35">
        <v>15000</v>
      </c>
    </row>
    <row r="130" spans="1:10">
      <c r="A130" s="20"/>
      <c r="B130" s="14"/>
      <c r="C130" s="13"/>
      <c r="D130" s="13"/>
      <c r="E130" s="13"/>
      <c r="F130" s="22"/>
      <c r="G130" s="22"/>
      <c r="H130" s="24" t="s">
        <v>13</v>
      </c>
      <c r="I130" s="34">
        <f t="shared" si="3"/>
        <v>2175.89973454023</v>
      </c>
      <c r="J130" s="35">
        <v>15000</v>
      </c>
    </row>
    <row r="131" spans="1:10">
      <c r="A131" s="20"/>
      <c r="B131" s="14"/>
      <c r="C131" s="13"/>
      <c r="D131" s="13"/>
      <c r="E131" s="13"/>
      <c r="F131" s="22"/>
      <c r="G131" s="22"/>
      <c r="H131" s="44"/>
      <c r="I131" s="34"/>
      <c r="J131" s="49"/>
    </row>
    <row r="132" ht="17" spans="1:10">
      <c r="A132" s="20"/>
      <c r="B132" s="14" t="s">
        <v>40</v>
      </c>
      <c r="C132" s="13" t="s">
        <v>41</v>
      </c>
      <c r="D132" s="13" t="s">
        <v>42</v>
      </c>
      <c r="E132" s="13" t="s">
        <v>43</v>
      </c>
      <c r="F132" s="22" t="str">
        <f>_xlfn.DISPIMG("ID_99A840C653A840049FA354E03D2E73F4",1)</f>
        <v>=DISPIMG("ID_99A840C653A840049FA354E03D2E73F4",1)</v>
      </c>
      <c r="G132" s="22" t="s">
        <v>44</v>
      </c>
      <c r="H132" s="23" t="s">
        <v>12</v>
      </c>
      <c r="I132" s="34">
        <f t="shared" si="3"/>
        <v>3205.82560888928</v>
      </c>
      <c r="J132" s="35">
        <v>22100</v>
      </c>
    </row>
    <row r="133" spans="1:10">
      <c r="A133" s="20"/>
      <c r="B133" s="14"/>
      <c r="C133" s="13"/>
      <c r="D133" s="13"/>
      <c r="E133" s="13"/>
      <c r="F133" s="22"/>
      <c r="G133" s="22"/>
      <c r="H133" s="24" t="s">
        <v>13</v>
      </c>
      <c r="I133" s="34">
        <f t="shared" si="3"/>
        <v>3205.82560888928</v>
      </c>
      <c r="J133" s="35">
        <v>22100</v>
      </c>
    </row>
    <row r="134" spans="1:10">
      <c r="A134" s="20"/>
      <c r="B134" s="14"/>
      <c r="C134" s="13"/>
      <c r="D134" s="13"/>
      <c r="E134" s="13"/>
      <c r="F134" s="22"/>
      <c r="G134" s="22"/>
      <c r="H134" s="44"/>
      <c r="I134" s="34"/>
      <c r="J134" s="49"/>
    </row>
    <row r="135" ht="17" spans="1:10">
      <c r="A135" s="20"/>
      <c r="B135" s="14" t="s">
        <v>45</v>
      </c>
      <c r="C135" s="13" t="s">
        <v>46</v>
      </c>
      <c r="D135" s="13" t="s">
        <v>47</v>
      </c>
      <c r="E135" s="13" t="s">
        <v>48</v>
      </c>
      <c r="F135" s="22" t="str">
        <f>_xlfn.DISPIMG("ID_B31FFF6BD5EC44EEA55F721DEDA6C25F",1)</f>
        <v>=DISPIMG("ID_B31FFF6BD5EC44EEA55F721DEDA6C25F",1)</v>
      </c>
      <c r="G135" s="22" t="s">
        <v>49</v>
      </c>
      <c r="H135" s="23" t="s">
        <v>12</v>
      </c>
      <c r="I135" s="34">
        <f t="shared" si="3"/>
        <v>2175.89973454023</v>
      </c>
      <c r="J135" s="35">
        <v>15000</v>
      </c>
    </row>
    <row r="136" spans="1:10">
      <c r="A136" s="20"/>
      <c r="B136" s="14"/>
      <c r="C136" s="13"/>
      <c r="D136" s="13"/>
      <c r="E136" s="13"/>
      <c r="F136" s="22"/>
      <c r="G136" s="22"/>
      <c r="H136" s="24" t="s">
        <v>13</v>
      </c>
      <c r="I136" s="34">
        <f t="shared" si="3"/>
        <v>2175.89973454023</v>
      </c>
      <c r="J136" s="35">
        <v>15000</v>
      </c>
    </row>
    <row r="137" spans="1:10">
      <c r="A137" s="20"/>
      <c r="B137" s="14"/>
      <c r="C137" s="13"/>
      <c r="D137" s="13"/>
      <c r="E137" s="13"/>
      <c r="F137" s="22"/>
      <c r="G137" s="22"/>
      <c r="H137" s="23"/>
      <c r="I137" s="34"/>
      <c r="J137" s="49"/>
    </row>
    <row r="138" ht="17" spans="1:10">
      <c r="A138" s="20"/>
      <c r="B138" s="14" t="s">
        <v>50</v>
      </c>
      <c r="C138" s="13" t="s">
        <v>51</v>
      </c>
      <c r="D138" s="13" t="s">
        <v>52</v>
      </c>
      <c r="E138" s="13" t="s">
        <v>53</v>
      </c>
      <c r="F138" s="22" t="str">
        <f>_xlfn.DISPIMG("ID_B7F222FF69B549C684E0BA4A14DD8FF8",1)</f>
        <v>=DISPIMG("ID_B7F222FF69B549C684E0BA4A14DD8FF8",1)</v>
      </c>
      <c r="G138" s="22" t="s">
        <v>54</v>
      </c>
      <c r="H138" s="23" t="s">
        <v>12</v>
      </c>
      <c r="I138" s="34">
        <f t="shared" si="3"/>
        <v>2175.89973454023</v>
      </c>
      <c r="J138" s="35">
        <v>15000</v>
      </c>
    </row>
    <row r="139" spans="1:10">
      <c r="A139" s="20"/>
      <c r="B139" s="15" t="s">
        <v>55</v>
      </c>
      <c r="C139" s="16" t="s">
        <v>56</v>
      </c>
      <c r="D139" s="13"/>
      <c r="E139" s="13"/>
      <c r="F139" s="22"/>
      <c r="G139" s="22"/>
      <c r="H139" s="24" t="s">
        <v>13</v>
      </c>
      <c r="I139" s="34">
        <f t="shared" si="3"/>
        <v>2175.89973454023</v>
      </c>
      <c r="J139" s="35">
        <v>15000</v>
      </c>
    </row>
    <row r="140" spans="1:10">
      <c r="A140" s="40"/>
      <c r="B140" s="17"/>
      <c r="C140" s="18"/>
      <c r="D140" s="13"/>
      <c r="E140" s="13"/>
      <c r="F140" s="22"/>
      <c r="G140" s="22"/>
      <c r="H140" s="44"/>
      <c r="I140" s="34"/>
      <c r="J140" s="49"/>
    </row>
    <row r="141" ht="14.4" customHeight="1" spans="1:10">
      <c r="A141" s="19" t="str">
        <f>_xlfn.DISPIMG("ID_1D34FE0CEE19426BB57E5F4FDFF76198",1)</f>
        <v>=DISPIMG("ID_1D34FE0CEE19426BB57E5F4FDFF76198",1)</v>
      </c>
      <c r="B141" s="8" t="s">
        <v>57</v>
      </c>
      <c r="C141" s="9" t="s">
        <v>1</v>
      </c>
      <c r="D141" s="10" t="s">
        <v>2</v>
      </c>
      <c r="E141" s="8"/>
      <c r="F141" s="9" t="s">
        <v>3</v>
      </c>
      <c r="G141" s="21" t="s">
        <v>4</v>
      </c>
      <c r="H141" s="10" t="s">
        <v>5</v>
      </c>
      <c r="I141" s="34" t="s">
        <v>6</v>
      </c>
      <c r="J141" s="33" t="s">
        <v>6</v>
      </c>
    </row>
    <row r="142" ht="17" spans="1:10">
      <c r="A142" s="20"/>
      <c r="B142" s="11" t="s">
        <v>7</v>
      </c>
      <c r="C142" s="12" t="s">
        <v>8</v>
      </c>
      <c r="D142" s="13" t="s">
        <v>9</v>
      </c>
      <c r="E142" s="13" t="s">
        <v>64</v>
      </c>
      <c r="F142" s="22" t="str">
        <f>_xlfn.DISPIMG("ID_CC37AECAD65B4C8F955DEF026CAEA986",1)</f>
        <v>=DISPIMG("ID_CC37AECAD65B4C8F955DEF026CAEA986",1)</v>
      </c>
      <c r="G142" s="22" t="s">
        <v>11</v>
      </c>
      <c r="H142" s="23" t="s">
        <v>12</v>
      </c>
      <c r="I142" s="34">
        <f t="shared" si="3"/>
        <v>1595.6598053295</v>
      </c>
      <c r="J142" s="35">
        <v>11000</v>
      </c>
    </row>
    <row r="143" spans="1:10">
      <c r="A143" s="20"/>
      <c r="B143" s="11"/>
      <c r="C143" s="12"/>
      <c r="D143" s="13"/>
      <c r="E143" s="13"/>
      <c r="F143" s="22"/>
      <c r="G143" s="22"/>
      <c r="H143" s="24" t="s">
        <v>13</v>
      </c>
      <c r="I143" s="34">
        <f t="shared" si="3"/>
        <v>1595.6598053295</v>
      </c>
      <c r="J143" s="35">
        <v>11000</v>
      </c>
    </row>
    <row r="144" spans="1:10">
      <c r="A144" s="20"/>
      <c r="B144" s="11"/>
      <c r="C144" s="12"/>
      <c r="D144" s="13"/>
      <c r="E144" s="13"/>
      <c r="F144" s="22"/>
      <c r="G144" s="22"/>
      <c r="H144" s="24" t="s">
        <v>14</v>
      </c>
      <c r="I144" s="34">
        <f t="shared" si="3"/>
        <v>2030.83975223755</v>
      </c>
      <c r="J144" s="35">
        <v>14000</v>
      </c>
    </row>
    <row r="145" ht="17" spans="1:10">
      <c r="A145" s="20"/>
      <c r="B145" s="14" t="s">
        <v>15</v>
      </c>
      <c r="C145" s="13" t="s">
        <v>16</v>
      </c>
      <c r="D145" s="13" t="s">
        <v>17</v>
      </c>
      <c r="E145" s="13" t="s">
        <v>65</v>
      </c>
      <c r="F145" s="22" t="str">
        <f>_xlfn.DISPIMG("ID_69B60DB386CE4560973D0737F6E54647",1)</f>
        <v>=DISPIMG("ID_69B60DB386CE4560973D0737F6E54647",1)</v>
      </c>
      <c r="G145" s="22" t="s">
        <v>18</v>
      </c>
      <c r="H145" s="23" t="s">
        <v>12</v>
      </c>
      <c r="I145" s="34">
        <f t="shared" si="3"/>
        <v>2466.0196991456</v>
      </c>
      <c r="J145" s="35">
        <v>17000</v>
      </c>
    </row>
    <row r="146" spans="1:10">
      <c r="A146" s="20"/>
      <c r="B146" s="14"/>
      <c r="C146" s="13"/>
      <c r="D146" s="13"/>
      <c r="E146" s="13"/>
      <c r="F146" s="22"/>
      <c r="G146" s="22"/>
      <c r="H146" s="24" t="s">
        <v>13</v>
      </c>
      <c r="I146" s="34">
        <f t="shared" si="3"/>
        <v>2466.0196991456</v>
      </c>
      <c r="J146" s="35">
        <v>17000</v>
      </c>
    </row>
    <row r="147" spans="1:10">
      <c r="A147" s="20"/>
      <c r="B147" s="14"/>
      <c r="C147" s="13"/>
      <c r="D147" s="13"/>
      <c r="E147" s="13"/>
      <c r="F147" s="22"/>
      <c r="G147" s="22"/>
      <c r="H147" s="44"/>
      <c r="I147" s="34"/>
      <c r="J147" s="49"/>
    </row>
    <row r="148" ht="17.75" spans="1:10">
      <c r="A148" s="20"/>
      <c r="B148" s="14" t="s">
        <v>20</v>
      </c>
      <c r="C148" s="13" t="s">
        <v>21</v>
      </c>
      <c r="D148" s="13" t="s">
        <v>22</v>
      </c>
      <c r="E148" s="31" t="s">
        <v>66</v>
      </c>
      <c r="F148" s="22" t="str">
        <f>_xlfn.DISPIMG("ID_9C08CA9AE7C14F6EA47D8B297399ADA9",1)</f>
        <v>=DISPIMG("ID_9C08CA9AE7C14F6EA47D8B297399ADA9",1)</v>
      </c>
      <c r="G148" s="22" t="s">
        <v>24</v>
      </c>
      <c r="H148" s="23" t="s">
        <v>12</v>
      </c>
      <c r="I148" s="34">
        <f t="shared" si="3"/>
        <v>1595.6598053295</v>
      </c>
      <c r="J148" s="35">
        <v>11000</v>
      </c>
    </row>
    <row r="149" ht="17.55" spans="1:10">
      <c r="A149" s="20"/>
      <c r="B149" s="14"/>
      <c r="C149" s="13"/>
      <c r="D149" s="13"/>
      <c r="E149" s="41"/>
      <c r="F149" s="22"/>
      <c r="G149" s="22"/>
      <c r="H149" s="24" t="s">
        <v>13</v>
      </c>
      <c r="I149" s="34">
        <f t="shared" si="3"/>
        <v>1595.6598053295</v>
      </c>
      <c r="J149" s="35">
        <v>11000</v>
      </c>
    </row>
    <row r="150" spans="1:10">
      <c r="A150" s="20"/>
      <c r="B150" s="14"/>
      <c r="C150" s="13"/>
      <c r="D150" s="13"/>
      <c r="E150" s="42"/>
      <c r="F150" s="22"/>
      <c r="G150" s="22"/>
      <c r="H150" s="24" t="s">
        <v>14</v>
      </c>
      <c r="I150" s="34">
        <f t="shared" si="3"/>
        <v>2030.83975223755</v>
      </c>
      <c r="J150" s="35">
        <v>14000</v>
      </c>
    </row>
    <row r="151" ht="17" spans="1:10">
      <c r="A151" s="20"/>
      <c r="B151" s="14" t="s">
        <v>25</v>
      </c>
      <c r="C151" s="13" t="s">
        <v>26</v>
      </c>
      <c r="D151" s="13" t="s">
        <v>27</v>
      </c>
      <c r="E151" s="13" t="s">
        <v>28</v>
      </c>
      <c r="F151" s="22" t="str">
        <f>_xlfn.DISPIMG("ID_7AA3402384DD40C59A2D7BB489F3E02A",1)</f>
        <v>=DISPIMG("ID_7AA3402384DD40C59A2D7BB489F3E02A",1)</v>
      </c>
      <c r="G151" s="22" t="s">
        <v>29</v>
      </c>
      <c r="H151" s="23" t="s">
        <v>12</v>
      </c>
      <c r="I151" s="34">
        <f t="shared" si="3"/>
        <v>2030.83975223755</v>
      </c>
      <c r="J151" s="35">
        <v>14000</v>
      </c>
    </row>
    <row r="152" spans="1:10">
      <c r="A152" s="20"/>
      <c r="B152" s="14"/>
      <c r="C152" s="13"/>
      <c r="D152" s="13"/>
      <c r="E152" s="13"/>
      <c r="F152" s="22"/>
      <c r="G152" s="22"/>
      <c r="H152" s="24" t="s">
        <v>13</v>
      </c>
      <c r="I152" s="34">
        <f t="shared" si="3"/>
        <v>2030.83975223755</v>
      </c>
      <c r="J152" s="35">
        <v>14000</v>
      </c>
    </row>
    <row r="153" spans="1:10">
      <c r="A153" s="20"/>
      <c r="B153" s="14"/>
      <c r="C153" s="13"/>
      <c r="D153" s="13"/>
      <c r="E153" s="13"/>
      <c r="F153" s="22"/>
      <c r="G153" s="22"/>
      <c r="H153" s="44"/>
      <c r="I153" s="34"/>
      <c r="J153" s="49"/>
    </row>
    <row r="154" ht="17" spans="1:10">
      <c r="A154" s="20"/>
      <c r="B154" s="14" t="s">
        <v>30</v>
      </c>
      <c r="C154" s="13" t="s">
        <v>31</v>
      </c>
      <c r="D154" s="13" t="s">
        <v>32</v>
      </c>
      <c r="E154" s="13" t="s">
        <v>33</v>
      </c>
      <c r="F154" s="22" t="str">
        <f>_xlfn.DISPIMG("ID_BF50D48D851141BAA6ADE8CA6C96EDF8",1)</f>
        <v>=DISPIMG("ID_BF50D48D851141BAA6ADE8CA6C96EDF8",1)</v>
      </c>
      <c r="G154" s="22" t="s">
        <v>34</v>
      </c>
      <c r="H154" s="23" t="s">
        <v>12</v>
      </c>
      <c r="I154" s="34">
        <f t="shared" si="3"/>
        <v>1595.6598053295</v>
      </c>
      <c r="J154" s="35">
        <v>11000</v>
      </c>
    </row>
    <row r="155" spans="1:10">
      <c r="A155" s="20"/>
      <c r="B155" s="14"/>
      <c r="C155" s="13"/>
      <c r="D155" s="13"/>
      <c r="E155" s="13"/>
      <c r="F155" s="22"/>
      <c r="G155" s="22"/>
      <c r="H155" s="24" t="s">
        <v>13</v>
      </c>
      <c r="I155" s="34">
        <f t="shared" si="3"/>
        <v>1595.6598053295</v>
      </c>
      <c r="J155" s="35">
        <v>11000</v>
      </c>
    </row>
    <row r="156" spans="1:10">
      <c r="A156" s="20"/>
      <c r="B156" s="14"/>
      <c r="C156" s="13"/>
      <c r="D156" s="13"/>
      <c r="E156" s="13"/>
      <c r="F156" s="22"/>
      <c r="G156" s="22"/>
      <c r="H156" s="44"/>
      <c r="I156" s="34"/>
      <c r="J156" s="49"/>
    </row>
    <row r="157" ht="17" spans="1:10">
      <c r="A157" s="20"/>
      <c r="B157" s="14" t="s">
        <v>35</v>
      </c>
      <c r="C157" s="13" t="s">
        <v>36</v>
      </c>
      <c r="D157" s="13" t="s">
        <v>37</v>
      </c>
      <c r="E157" s="13" t="s">
        <v>38</v>
      </c>
      <c r="F157" s="22" t="str">
        <f>_xlfn.DISPIMG("ID_D87EB6BB140D4C8F8FB162A0E4EA0637",1)</f>
        <v>=DISPIMG("ID_D87EB6BB140D4C8F8FB162A0E4EA0637",1)</v>
      </c>
      <c r="G157" s="22" t="s">
        <v>39</v>
      </c>
      <c r="H157" s="23" t="s">
        <v>12</v>
      </c>
      <c r="I157" s="34">
        <f t="shared" si="3"/>
        <v>2103.36974338889</v>
      </c>
      <c r="J157" s="35">
        <v>14500</v>
      </c>
    </row>
    <row r="158" spans="1:10">
      <c r="A158" s="20"/>
      <c r="B158" s="14"/>
      <c r="C158" s="13"/>
      <c r="D158" s="13"/>
      <c r="E158" s="13"/>
      <c r="F158" s="22"/>
      <c r="G158" s="22"/>
      <c r="H158" s="24" t="s">
        <v>13</v>
      </c>
      <c r="I158" s="34">
        <f t="shared" si="3"/>
        <v>2103.36974338889</v>
      </c>
      <c r="J158" s="35">
        <v>14500</v>
      </c>
    </row>
    <row r="159" spans="1:10">
      <c r="A159" s="20"/>
      <c r="B159" s="14"/>
      <c r="C159" s="13"/>
      <c r="D159" s="13"/>
      <c r="E159" s="13"/>
      <c r="F159" s="22"/>
      <c r="G159" s="22"/>
      <c r="H159" s="44"/>
      <c r="I159" s="34"/>
      <c r="J159" s="49"/>
    </row>
    <row r="160" ht="17" spans="1:10">
      <c r="A160" s="20"/>
      <c r="B160" s="14" t="s">
        <v>40</v>
      </c>
      <c r="C160" s="13" t="s">
        <v>41</v>
      </c>
      <c r="D160" s="13" t="s">
        <v>42</v>
      </c>
      <c r="E160" s="13" t="s">
        <v>43</v>
      </c>
      <c r="F160" s="22" t="str">
        <f>_xlfn.DISPIMG("ID_99A840C653A840049FA354E03D2E73F4",1)</f>
        <v>=DISPIMG("ID_99A840C653A840049FA354E03D2E73F4",1)</v>
      </c>
      <c r="G160" s="22" t="s">
        <v>44</v>
      </c>
      <c r="H160" s="23" t="s">
        <v>12</v>
      </c>
      <c r="I160" s="34">
        <f t="shared" si="3"/>
        <v>2320.95971684291</v>
      </c>
      <c r="J160" s="35">
        <v>16000</v>
      </c>
    </row>
    <row r="161" spans="1:10">
      <c r="A161" s="20"/>
      <c r="B161" s="14"/>
      <c r="C161" s="13"/>
      <c r="D161" s="13"/>
      <c r="E161" s="13"/>
      <c r="F161" s="22"/>
      <c r="G161" s="22"/>
      <c r="H161" s="24" t="s">
        <v>13</v>
      </c>
      <c r="I161" s="34">
        <f t="shared" si="3"/>
        <v>2320.95971684291</v>
      </c>
      <c r="J161" s="35">
        <v>16000</v>
      </c>
    </row>
    <row r="162" spans="1:10">
      <c r="A162" s="20"/>
      <c r="B162" s="14"/>
      <c r="C162" s="13"/>
      <c r="D162" s="13"/>
      <c r="E162" s="13"/>
      <c r="F162" s="22"/>
      <c r="G162" s="22"/>
      <c r="H162" s="44"/>
      <c r="I162" s="34"/>
      <c r="J162" s="49"/>
    </row>
    <row r="163" ht="17" spans="1:10">
      <c r="A163" s="20"/>
      <c r="B163" s="14" t="s">
        <v>45</v>
      </c>
      <c r="C163" s="13" t="s">
        <v>46</v>
      </c>
      <c r="D163" s="13" t="s">
        <v>47</v>
      </c>
      <c r="E163" s="13" t="s">
        <v>48</v>
      </c>
      <c r="F163" s="22" t="str">
        <f>_xlfn.DISPIMG("ID_B31FFF6BD5EC44EEA55F721DEDA6C25F",1)</f>
        <v>=DISPIMG("ID_B31FFF6BD5EC44EEA55F721DEDA6C25F",1)</v>
      </c>
      <c r="G163" s="22" t="s">
        <v>49</v>
      </c>
      <c r="H163" s="23" t="s">
        <v>12</v>
      </c>
      <c r="I163" s="34">
        <f t="shared" si="3"/>
        <v>2030.83975223755</v>
      </c>
      <c r="J163" s="35">
        <v>14000</v>
      </c>
    </row>
    <row r="164" spans="1:10">
      <c r="A164" s="20"/>
      <c r="B164" s="14"/>
      <c r="C164" s="13"/>
      <c r="D164" s="13"/>
      <c r="E164" s="13"/>
      <c r="F164" s="22"/>
      <c r="G164" s="22"/>
      <c r="H164" s="24" t="s">
        <v>13</v>
      </c>
      <c r="I164" s="34">
        <f t="shared" si="3"/>
        <v>2030.83975223755</v>
      </c>
      <c r="J164" s="35">
        <v>14000</v>
      </c>
    </row>
    <row r="165" spans="1:10">
      <c r="A165" s="20"/>
      <c r="B165" s="14"/>
      <c r="C165" s="13"/>
      <c r="D165" s="13"/>
      <c r="E165" s="13"/>
      <c r="F165" s="22"/>
      <c r="G165" s="22"/>
      <c r="H165" s="44"/>
      <c r="I165" s="34"/>
      <c r="J165" s="49"/>
    </row>
    <row r="166" ht="17" spans="1:10">
      <c r="A166" s="20"/>
      <c r="B166" s="14" t="s">
        <v>50</v>
      </c>
      <c r="C166" s="13" t="s">
        <v>51</v>
      </c>
      <c r="D166" s="13" t="s">
        <v>52</v>
      </c>
      <c r="E166" s="13" t="s">
        <v>53</v>
      </c>
      <c r="F166" s="22" t="str">
        <f>_xlfn.DISPIMG("ID_B7F222FF69B549C684E0BA4A14DD8FF8",1)</f>
        <v>=DISPIMG("ID_B7F222FF69B549C684E0BA4A14DD8FF8",1)</v>
      </c>
      <c r="G166" s="22" t="s">
        <v>54</v>
      </c>
      <c r="H166" s="23" t="s">
        <v>12</v>
      </c>
      <c r="I166" s="34">
        <f t="shared" si="3"/>
        <v>2030.83975223755</v>
      </c>
      <c r="J166" s="35">
        <v>14000</v>
      </c>
    </row>
    <row r="167" spans="1:10">
      <c r="A167" s="20"/>
      <c r="B167" s="15" t="s">
        <v>55</v>
      </c>
      <c r="C167" s="16" t="s">
        <v>56</v>
      </c>
      <c r="D167" s="13"/>
      <c r="E167" s="13"/>
      <c r="F167" s="22"/>
      <c r="G167" s="22"/>
      <c r="H167" s="24" t="s">
        <v>13</v>
      </c>
      <c r="I167" s="34">
        <f t="shared" si="3"/>
        <v>2030.83975223755</v>
      </c>
      <c r="J167" s="35">
        <v>14000</v>
      </c>
    </row>
    <row r="168" spans="1:10">
      <c r="A168" s="20"/>
      <c r="B168" s="17"/>
      <c r="C168" s="18"/>
      <c r="D168" s="13"/>
      <c r="E168" s="13"/>
      <c r="F168" s="22"/>
      <c r="G168" s="22"/>
      <c r="H168" s="44"/>
      <c r="I168" s="34"/>
      <c r="J168" s="49"/>
    </row>
    <row r="169" ht="14.4" customHeight="1" spans="1:10">
      <c r="A169" s="19" t="str">
        <f>_xlfn.DISPIMG("ID_C4E7B254F31F476D8D8F56844BB1D038",1)</f>
        <v>=DISPIMG("ID_C4E7B254F31F476D8D8F56844BB1D038",1)</v>
      </c>
      <c r="B169" s="8" t="s">
        <v>57</v>
      </c>
      <c r="C169" s="9" t="s">
        <v>1</v>
      </c>
      <c r="D169" s="10" t="s">
        <v>2</v>
      </c>
      <c r="E169" s="8"/>
      <c r="F169" s="9" t="s">
        <v>3</v>
      </c>
      <c r="G169" s="21" t="s">
        <v>4</v>
      </c>
      <c r="H169" s="10" t="s">
        <v>5</v>
      </c>
      <c r="I169" s="34" t="s">
        <v>6</v>
      </c>
      <c r="J169" s="33" t="s">
        <v>6</v>
      </c>
    </row>
    <row r="170" ht="17" spans="1:10">
      <c r="A170" s="20"/>
      <c r="B170" s="11" t="s">
        <v>7</v>
      </c>
      <c r="C170" s="12" t="s">
        <v>8</v>
      </c>
      <c r="D170" s="13" t="s">
        <v>9</v>
      </c>
      <c r="E170" s="13" t="s">
        <v>67</v>
      </c>
      <c r="F170" s="22" t="str">
        <f>_xlfn.DISPIMG("ID_CC37AECAD65B4C8F955DEF026CAEA986",1)</f>
        <v>=DISPIMG("ID_CC37AECAD65B4C8F955DEF026CAEA986",1)</v>
      </c>
      <c r="G170" s="22" t="s">
        <v>11</v>
      </c>
      <c r="H170" s="23" t="s">
        <v>12</v>
      </c>
      <c r="I170" s="34">
        <f t="shared" si="3"/>
        <v>1269.27484514847</v>
      </c>
      <c r="J170" s="35">
        <v>8750</v>
      </c>
    </row>
    <row r="171" spans="1:10">
      <c r="A171" s="20"/>
      <c r="B171" s="11"/>
      <c r="C171" s="12"/>
      <c r="D171" s="13"/>
      <c r="E171" s="13"/>
      <c r="F171" s="22"/>
      <c r="G171" s="22"/>
      <c r="H171" s="24" t="s">
        <v>13</v>
      </c>
      <c r="I171" s="34">
        <f t="shared" si="3"/>
        <v>1269.27484514847</v>
      </c>
      <c r="J171" s="35">
        <v>8750</v>
      </c>
    </row>
    <row r="172" spans="1:10">
      <c r="A172" s="20"/>
      <c r="B172" s="11"/>
      <c r="C172" s="12"/>
      <c r="D172" s="13"/>
      <c r="E172" s="13"/>
      <c r="F172" s="22"/>
      <c r="G172" s="22"/>
      <c r="H172" s="24" t="s">
        <v>14</v>
      </c>
      <c r="I172" s="34">
        <f t="shared" si="3"/>
        <v>1523.12981417816</v>
      </c>
      <c r="J172" s="35">
        <v>10500</v>
      </c>
    </row>
    <row r="173" ht="17" spans="1:10">
      <c r="A173" s="20"/>
      <c r="B173" s="14" t="s">
        <v>15</v>
      </c>
      <c r="C173" s="13" t="s">
        <v>16</v>
      </c>
      <c r="D173" s="13" t="s">
        <v>17</v>
      </c>
      <c r="E173" s="13" t="s">
        <v>17</v>
      </c>
      <c r="F173" s="22" t="str">
        <f>_xlfn.DISPIMG("ID_69B60DB386CE4560973D0737F6E54647",1)</f>
        <v>=DISPIMG("ID_69B60DB386CE4560973D0737F6E54647",1)</v>
      </c>
      <c r="G173" s="22" t="s">
        <v>18</v>
      </c>
      <c r="H173" s="23" t="s">
        <v>12</v>
      </c>
      <c r="I173" s="34">
        <f t="shared" si="3"/>
        <v>2466.0196991456</v>
      </c>
      <c r="J173" s="35">
        <v>17000</v>
      </c>
    </row>
    <row r="174" spans="1:10">
      <c r="A174" s="20"/>
      <c r="B174" s="14"/>
      <c r="C174" s="13"/>
      <c r="D174" s="13"/>
      <c r="E174" s="13"/>
      <c r="F174" s="22"/>
      <c r="G174" s="22"/>
      <c r="H174" s="24" t="s">
        <v>13</v>
      </c>
      <c r="I174" s="34">
        <f t="shared" ref="I174:I237" si="4">SUM(J174/6.8937)</f>
        <v>2466.0196991456</v>
      </c>
      <c r="J174" s="35">
        <v>17000</v>
      </c>
    </row>
    <row r="175" spans="1:10">
      <c r="A175" s="20"/>
      <c r="B175" s="14"/>
      <c r="C175" s="13"/>
      <c r="D175" s="13"/>
      <c r="E175" s="13"/>
      <c r="F175" s="22"/>
      <c r="G175" s="22"/>
      <c r="H175" s="44"/>
      <c r="I175" s="34"/>
      <c r="J175" s="49"/>
    </row>
    <row r="176" ht="17.75" spans="1:10">
      <c r="A176" s="20"/>
      <c r="B176" s="14" t="s">
        <v>20</v>
      </c>
      <c r="C176" s="13" t="s">
        <v>21</v>
      </c>
      <c r="D176" s="13" t="s">
        <v>22</v>
      </c>
      <c r="E176" s="31" t="s">
        <v>23</v>
      </c>
      <c r="F176" s="22" t="str">
        <f>_xlfn.DISPIMG("ID_9C08CA9AE7C14F6EA47D8B297399ADA9",1)</f>
        <v>=DISPIMG("ID_9C08CA9AE7C14F6EA47D8B297399ADA9",1)</v>
      </c>
      <c r="G176" s="22" t="s">
        <v>24</v>
      </c>
      <c r="H176" s="23" t="s">
        <v>12</v>
      </c>
      <c r="I176" s="34">
        <f t="shared" si="4"/>
        <v>1269.27484514847</v>
      </c>
      <c r="J176" s="35">
        <v>8750</v>
      </c>
    </row>
    <row r="177" ht="17.55" spans="1:10">
      <c r="A177" s="20"/>
      <c r="B177" s="14"/>
      <c r="C177" s="13"/>
      <c r="D177" s="13"/>
      <c r="E177" s="41"/>
      <c r="F177" s="22"/>
      <c r="G177" s="22"/>
      <c r="H177" s="24" t="s">
        <v>13</v>
      </c>
      <c r="I177" s="34">
        <f t="shared" si="4"/>
        <v>1269.27484514847</v>
      </c>
      <c r="J177" s="35">
        <v>8750</v>
      </c>
    </row>
    <row r="178" spans="1:10">
      <c r="A178" s="20"/>
      <c r="B178" s="14"/>
      <c r="C178" s="13"/>
      <c r="D178" s="13"/>
      <c r="E178" s="42"/>
      <c r="F178" s="22"/>
      <c r="G178" s="22"/>
      <c r="H178" s="44"/>
      <c r="I178" s="34"/>
      <c r="J178" s="49"/>
    </row>
    <row r="179" ht="17" spans="1:10">
      <c r="A179" s="20"/>
      <c r="B179" s="14" t="s">
        <v>25</v>
      </c>
      <c r="C179" s="13" t="s">
        <v>26</v>
      </c>
      <c r="D179" s="13" t="s">
        <v>27</v>
      </c>
      <c r="E179" s="13" t="s">
        <v>28</v>
      </c>
      <c r="F179" s="22" t="str">
        <f>_xlfn.DISPIMG("ID_7AA3402384DD40C59A2D7BB489F3E02A",1)</f>
        <v>=DISPIMG("ID_7AA3402384DD40C59A2D7BB489F3E02A",1)</v>
      </c>
      <c r="G179" s="22" t="s">
        <v>29</v>
      </c>
      <c r="H179" s="23" t="s">
        <v>12</v>
      </c>
      <c r="I179" s="34">
        <f t="shared" si="4"/>
        <v>1668.18979648084</v>
      </c>
      <c r="J179" s="35">
        <v>11500</v>
      </c>
    </row>
    <row r="180" spans="1:10">
      <c r="A180" s="20"/>
      <c r="B180" s="14"/>
      <c r="C180" s="13"/>
      <c r="D180" s="13"/>
      <c r="E180" s="13"/>
      <c r="F180" s="22"/>
      <c r="G180" s="22"/>
      <c r="H180" s="24" t="s">
        <v>13</v>
      </c>
      <c r="I180" s="34">
        <f t="shared" si="4"/>
        <v>1668.18979648084</v>
      </c>
      <c r="J180" s="35">
        <v>11500</v>
      </c>
    </row>
    <row r="181" spans="1:10">
      <c r="A181" s="20"/>
      <c r="B181" s="14"/>
      <c r="C181" s="13"/>
      <c r="D181" s="13"/>
      <c r="E181" s="13"/>
      <c r="F181" s="22"/>
      <c r="G181" s="22"/>
      <c r="H181" s="24" t="s">
        <v>14</v>
      </c>
      <c r="I181" s="34">
        <f t="shared" si="4"/>
        <v>2030.83975223755</v>
      </c>
      <c r="J181" s="35">
        <v>14000</v>
      </c>
    </row>
    <row r="182" ht="17" spans="1:10">
      <c r="A182" s="20"/>
      <c r="B182" s="14" t="s">
        <v>30</v>
      </c>
      <c r="C182" s="13" t="s">
        <v>31</v>
      </c>
      <c r="D182" s="13" t="s">
        <v>32</v>
      </c>
      <c r="E182" s="13" t="s">
        <v>33</v>
      </c>
      <c r="F182" s="22" t="str">
        <f>_xlfn.DISPIMG("ID_BF50D48D851141BAA6ADE8CA6C96EDF8",1)</f>
        <v>=DISPIMG("ID_BF50D48D851141BAA6ADE8CA6C96EDF8",1)</v>
      </c>
      <c r="G182" s="22" t="s">
        <v>34</v>
      </c>
      <c r="H182" s="23" t="s">
        <v>12</v>
      </c>
      <c r="I182" s="34">
        <f t="shared" si="4"/>
        <v>1378.06983187548</v>
      </c>
      <c r="J182" s="35">
        <v>9500</v>
      </c>
    </row>
    <row r="183" spans="1:10">
      <c r="A183" s="20"/>
      <c r="B183" s="14"/>
      <c r="C183" s="13"/>
      <c r="D183" s="13"/>
      <c r="E183" s="13"/>
      <c r="F183" s="22"/>
      <c r="G183" s="22"/>
      <c r="H183" s="24" t="s">
        <v>13</v>
      </c>
      <c r="I183" s="34">
        <f t="shared" si="4"/>
        <v>1378.06983187548</v>
      </c>
      <c r="J183" s="35">
        <v>9500</v>
      </c>
    </row>
    <row r="184" spans="1:10">
      <c r="A184" s="20"/>
      <c r="B184" s="14"/>
      <c r="C184" s="13"/>
      <c r="D184" s="13"/>
      <c r="E184" s="13"/>
      <c r="F184" s="22"/>
      <c r="G184" s="22"/>
      <c r="H184" s="44"/>
      <c r="I184" s="34"/>
      <c r="J184" s="49"/>
    </row>
    <row r="185" ht="17" spans="1:10">
      <c r="A185" s="20"/>
      <c r="B185" s="14" t="s">
        <v>35</v>
      </c>
      <c r="C185" s="13" t="s">
        <v>36</v>
      </c>
      <c r="D185" s="13" t="s">
        <v>37</v>
      </c>
      <c r="E185" s="13" t="s">
        <v>38</v>
      </c>
      <c r="F185" s="22" t="str">
        <f>_xlfn.DISPIMG("ID_D87EB6BB140D4C8F8FB162A0E4EA0637",1)</f>
        <v>=DISPIMG("ID_D87EB6BB140D4C8F8FB162A0E4EA0637",1)</v>
      </c>
      <c r="G185" s="22" t="s">
        <v>39</v>
      </c>
      <c r="H185" s="23" t="s">
        <v>12</v>
      </c>
      <c r="I185" s="34">
        <f t="shared" si="4"/>
        <v>1668.18979648084</v>
      </c>
      <c r="J185" s="35">
        <v>11500</v>
      </c>
    </row>
    <row r="186" spans="1:10">
      <c r="A186" s="20"/>
      <c r="B186" s="14"/>
      <c r="C186" s="13"/>
      <c r="D186" s="13"/>
      <c r="E186" s="13"/>
      <c r="F186" s="22"/>
      <c r="G186" s="22"/>
      <c r="H186" s="24" t="s">
        <v>13</v>
      </c>
      <c r="I186" s="34">
        <f t="shared" si="4"/>
        <v>1668.18979648084</v>
      </c>
      <c r="J186" s="35">
        <v>11500</v>
      </c>
    </row>
    <row r="187" spans="1:10">
      <c r="A187" s="20"/>
      <c r="B187" s="14"/>
      <c r="C187" s="13"/>
      <c r="D187" s="13"/>
      <c r="E187" s="13"/>
      <c r="F187" s="22"/>
      <c r="G187" s="22"/>
      <c r="H187" s="44"/>
      <c r="I187" s="34"/>
      <c r="J187" s="49"/>
    </row>
    <row r="188" ht="17" spans="1:10">
      <c r="A188" s="20"/>
      <c r="B188" s="14" t="s">
        <v>40</v>
      </c>
      <c r="C188" s="13" t="s">
        <v>41</v>
      </c>
      <c r="D188" s="13" t="s">
        <v>42</v>
      </c>
      <c r="E188" s="13" t="s">
        <v>43</v>
      </c>
      <c r="F188" s="22" t="str">
        <f>_xlfn.DISPIMG("ID_99A840C653A840049FA354E03D2E73F4",1)</f>
        <v>=DISPIMG("ID_99A840C653A840049FA354E03D2E73F4",1)</v>
      </c>
      <c r="G188" s="22" t="s">
        <v>44</v>
      </c>
      <c r="H188" s="23" t="s">
        <v>12</v>
      </c>
      <c r="I188" s="34">
        <f t="shared" si="4"/>
        <v>2466.0196991456</v>
      </c>
      <c r="J188" s="35">
        <v>17000</v>
      </c>
    </row>
    <row r="189" spans="1:10">
      <c r="A189" s="20"/>
      <c r="B189" s="14"/>
      <c r="C189" s="13"/>
      <c r="D189" s="13"/>
      <c r="E189" s="13"/>
      <c r="F189" s="22"/>
      <c r="G189" s="22"/>
      <c r="H189" s="24" t="s">
        <v>13</v>
      </c>
      <c r="I189" s="34">
        <f t="shared" si="4"/>
        <v>2466.0196991456</v>
      </c>
      <c r="J189" s="35">
        <v>17000</v>
      </c>
    </row>
    <row r="190" spans="1:10">
      <c r="A190" s="20"/>
      <c r="B190" s="14"/>
      <c r="C190" s="13"/>
      <c r="D190" s="13"/>
      <c r="E190" s="13"/>
      <c r="F190" s="22"/>
      <c r="G190" s="22"/>
      <c r="H190" s="44"/>
      <c r="I190" s="34"/>
      <c r="J190" s="49"/>
    </row>
    <row r="191" ht="17" spans="1:10">
      <c r="A191" s="20"/>
      <c r="B191" s="14" t="s">
        <v>45</v>
      </c>
      <c r="C191" s="13" t="s">
        <v>46</v>
      </c>
      <c r="D191" s="13" t="s">
        <v>47</v>
      </c>
      <c r="E191" s="13" t="s">
        <v>48</v>
      </c>
      <c r="F191" s="22" t="str">
        <f>_xlfn.DISPIMG("ID_B31FFF6BD5EC44EEA55F721DEDA6C25F",1)</f>
        <v>=DISPIMG("ID_B31FFF6BD5EC44EEA55F721DEDA6C25F",1)</v>
      </c>
      <c r="G191" s="22" t="s">
        <v>49</v>
      </c>
      <c r="H191" s="23" t="s">
        <v>12</v>
      </c>
      <c r="I191" s="34">
        <f t="shared" si="4"/>
        <v>1595.6598053295</v>
      </c>
      <c r="J191" s="35">
        <v>11000</v>
      </c>
    </row>
    <row r="192" spans="1:10">
      <c r="A192" s="20"/>
      <c r="B192" s="14"/>
      <c r="C192" s="13"/>
      <c r="D192" s="13"/>
      <c r="E192" s="13"/>
      <c r="F192" s="22"/>
      <c r="G192" s="22"/>
      <c r="H192" s="51" t="s">
        <v>13</v>
      </c>
      <c r="I192" s="34">
        <f t="shared" si="4"/>
        <v>1595.6598053295</v>
      </c>
      <c r="J192" s="35">
        <v>11000</v>
      </c>
    </row>
    <row r="193" spans="1:10">
      <c r="A193" s="20"/>
      <c r="B193" s="14"/>
      <c r="C193" s="13"/>
      <c r="D193" s="13"/>
      <c r="E193" s="13"/>
      <c r="F193" s="22"/>
      <c r="G193" s="22"/>
      <c r="H193" s="44"/>
      <c r="I193" s="34"/>
      <c r="J193" s="49"/>
    </row>
    <row r="194" ht="17" spans="1:10">
      <c r="A194" s="20"/>
      <c r="B194" s="14" t="s">
        <v>50</v>
      </c>
      <c r="C194" s="13" t="s">
        <v>51</v>
      </c>
      <c r="D194" s="13" t="s">
        <v>52</v>
      </c>
      <c r="E194" s="13" t="s">
        <v>53</v>
      </c>
      <c r="F194" s="22" t="str">
        <f>_xlfn.DISPIMG("ID_B7F222FF69B549C684E0BA4A14DD8FF8",1)</f>
        <v>=DISPIMG("ID_B7F222FF69B549C684E0BA4A14DD8FF8",1)</v>
      </c>
      <c r="G194" s="22" t="s">
        <v>54</v>
      </c>
      <c r="H194" s="23" t="s">
        <v>12</v>
      </c>
      <c r="I194" s="34">
        <f t="shared" si="4"/>
        <v>1595.6598053295</v>
      </c>
      <c r="J194" s="35">
        <v>11000</v>
      </c>
    </row>
    <row r="195" spans="1:10">
      <c r="A195" s="20"/>
      <c r="B195" s="15" t="s">
        <v>55</v>
      </c>
      <c r="C195" s="16" t="s">
        <v>56</v>
      </c>
      <c r="D195" s="13"/>
      <c r="E195" s="13"/>
      <c r="F195" s="22"/>
      <c r="G195" s="22"/>
      <c r="H195" s="24" t="s">
        <v>13</v>
      </c>
      <c r="I195" s="34">
        <f t="shared" si="4"/>
        <v>1595.6598053295</v>
      </c>
      <c r="J195" s="35">
        <v>11000</v>
      </c>
    </row>
    <row r="196" spans="1:10">
      <c r="A196" s="40"/>
      <c r="B196" s="17"/>
      <c r="C196" s="18"/>
      <c r="D196" s="13"/>
      <c r="E196" s="13"/>
      <c r="F196" s="22"/>
      <c r="G196" s="22"/>
      <c r="H196" s="44"/>
      <c r="I196" s="34"/>
      <c r="J196" s="49"/>
    </row>
    <row r="197" ht="14.4" customHeight="1" spans="1:10">
      <c r="A197" s="19" t="str">
        <f>_xlfn.DISPIMG("ID_D3ED7C8ADDBA4DAF8AFB42ADC13DF0B9",1)</f>
        <v>=DISPIMG("ID_D3ED7C8ADDBA4DAF8AFB42ADC13DF0B9",1)</v>
      </c>
      <c r="B197" s="8" t="s">
        <v>57</v>
      </c>
      <c r="C197" s="9" t="s">
        <v>1</v>
      </c>
      <c r="D197" s="10" t="s">
        <v>2</v>
      </c>
      <c r="E197" s="8"/>
      <c r="F197" s="9" t="s">
        <v>3</v>
      </c>
      <c r="G197" s="21" t="s">
        <v>4</v>
      </c>
      <c r="H197" s="10" t="s">
        <v>5</v>
      </c>
      <c r="I197" s="34" t="s">
        <v>6</v>
      </c>
      <c r="J197" s="33" t="s">
        <v>6</v>
      </c>
    </row>
    <row r="198" ht="17" spans="1:10">
      <c r="A198" s="20"/>
      <c r="B198" s="11" t="s">
        <v>7</v>
      </c>
      <c r="C198" s="12" t="s">
        <v>8</v>
      </c>
      <c r="D198" s="13" t="s">
        <v>9</v>
      </c>
      <c r="E198" s="13" t="s">
        <v>68</v>
      </c>
      <c r="F198" s="22" t="str">
        <f>_xlfn.DISPIMG("ID_CC37AECAD65B4C8F955DEF026CAEA986",1)</f>
        <v>=DISPIMG("ID_CC37AECAD65B4C8F955DEF026CAEA986",1)</v>
      </c>
      <c r="G198" s="22" t="s">
        <v>11</v>
      </c>
      <c r="H198" s="23" t="s">
        <v>12</v>
      </c>
      <c r="I198" s="34">
        <f t="shared" si="4"/>
        <v>1269.27484514847</v>
      </c>
      <c r="J198" s="35">
        <v>8750</v>
      </c>
    </row>
    <row r="199" spans="1:10">
      <c r="A199" s="20"/>
      <c r="B199" s="11"/>
      <c r="C199" s="12"/>
      <c r="D199" s="13"/>
      <c r="E199" s="13"/>
      <c r="F199" s="22"/>
      <c r="G199" s="22"/>
      <c r="H199" s="24" t="s">
        <v>13</v>
      </c>
      <c r="I199" s="34">
        <f t="shared" si="4"/>
        <v>1269.27484514847</v>
      </c>
      <c r="J199" s="35">
        <v>8750</v>
      </c>
    </row>
    <row r="200" spans="1:10">
      <c r="A200" s="20"/>
      <c r="B200" s="11"/>
      <c r="C200" s="12"/>
      <c r="D200" s="13"/>
      <c r="E200" s="13"/>
      <c r="F200" s="22"/>
      <c r="G200" s="22"/>
      <c r="H200" s="24" t="s">
        <v>14</v>
      </c>
      <c r="I200" s="34">
        <f t="shared" si="4"/>
        <v>1523.12981417816</v>
      </c>
      <c r="J200" s="35">
        <v>10500</v>
      </c>
    </row>
    <row r="201" ht="17" spans="1:10">
      <c r="A201" s="20"/>
      <c r="B201" s="14" t="s">
        <v>15</v>
      </c>
      <c r="C201" s="13" t="s">
        <v>16</v>
      </c>
      <c r="D201" s="13" t="s">
        <v>17</v>
      </c>
      <c r="E201" s="13" t="s">
        <v>17</v>
      </c>
      <c r="F201" s="22" t="str">
        <f>_xlfn.DISPIMG("ID_69B60DB386CE4560973D0737F6E54647",1)</f>
        <v>=DISPIMG("ID_69B60DB386CE4560973D0737F6E54647",1)</v>
      </c>
      <c r="G201" s="22" t="s">
        <v>18</v>
      </c>
      <c r="H201" s="23" t="s">
        <v>12</v>
      </c>
      <c r="I201" s="34">
        <f t="shared" si="4"/>
        <v>2466.0196991456</v>
      </c>
      <c r="J201" s="35">
        <v>17000</v>
      </c>
    </row>
    <row r="202" spans="1:10">
      <c r="A202" s="20"/>
      <c r="B202" s="14"/>
      <c r="C202" s="13"/>
      <c r="D202" s="13"/>
      <c r="E202" s="13"/>
      <c r="F202" s="22"/>
      <c r="G202" s="22"/>
      <c r="H202" s="51" t="s">
        <v>13</v>
      </c>
      <c r="I202" s="34">
        <f t="shared" si="4"/>
        <v>2466.0196991456</v>
      </c>
      <c r="J202" s="35">
        <v>17000</v>
      </c>
    </row>
    <row r="203" spans="1:10">
      <c r="A203" s="20"/>
      <c r="B203" s="14"/>
      <c r="C203" s="13"/>
      <c r="D203" s="13"/>
      <c r="E203" s="13"/>
      <c r="F203" s="22"/>
      <c r="G203" s="22"/>
      <c r="H203" s="44"/>
      <c r="I203" s="34"/>
      <c r="J203" s="49"/>
    </row>
    <row r="204" ht="17.75" spans="1:10">
      <c r="A204" s="20"/>
      <c r="B204" s="14" t="s">
        <v>20</v>
      </c>
      <c r="C204" s="13" t="s">
        <v>21</v>
      </c>
      <c r="D204" s="13" t="s">
        <v>22</v>
      </c>
      <c r="E204" s="31" t="s">
        <v>23</v>
      </c>
      <c r="F204" s="22" t="str">
        <f>_xlfn.DISPIMG("ID_9C08CA9AE7C14F6EA47D8B297399ADA9",1)</f>
        <v>=DISPIMG("ID_9C08CA9AE7C14F6EA47D8B297399ADA9",1)</v>
      </c>
      <c r="G204" s="22" t="s">
        <v>24</v>
      </c>
      <c r="H204" s="23" t="s">
        <v>12</v>
      </c>
      <c r="I204" s="34">
        <f t="shared" si="4"/>
        <v>1269.27484514847</v>
      </c>
      <c r="J204" s="35">
        <v>8750</v>
      </c>
    </row>
    <row r="205" ht="17.55" spans="1:10">
      <c r="A205" s="20"/>
      <c r="B205" s="14"/>
      <c r="C205" s="13"/>
      <c r="D205" s="13"/>
      <c r="E205" s="41"/>
      <c r="F205" s="22"/>
      <c r="G205" s="22"/>
      <c r="H205" s="24" t="s">
        <v>13</v>
      </c>
      <c r="I205" s="34">
        <f t="shared" si="4"/>
        <v>1269.27484514847</v>
      </c>
      <c r="J205" s="35">
        <v>8750</v>
      </c>
    </row>
    <row r="206" spans="1:10">
      <c r="A206" s="20"/>
      <c r="B206" s="14"/>
      <c r="C206" s="13"/>
      <c r="D206" s="13"/>
      <c r="E206" s="42"/>
      <c r="F206" s="22"/>
      <c r="G206" s="22"/>
      <c r="H206" s="44"/>
      <c r="I206" s="34"/>
      <c r="J206" s="49"/>
    </row>
    <row r="207" ht="17" spans="1:10">
      <c r="A207" s="20"/>
      <c r="B207" s="14" t="s">
        <v>25</v>
      </c>
      <c r="C207" s="13" t="s">
        <v>26</v>
      </c>
      <c r="D207" s="13" t="s">
        <v>27</v>
      </c>
      <c r="E207" s="13" t="s">
        <v>28</v>
      </c>
      <c r="F207" s="22" t="str">
        <f>_xlfn.DISPIMG("ID_7AA3402384DD40C59A2D7BB489F3E02A",1)</f>
        <v>=DISPIMG("ID_7AA3402384DD40C59A2D7BB489F3E02A",1)</v>
      </c>
      <c r="G207" s="22" t="s">
        <v>29</v>
      </c>
      <c r="H207" s="23" t="s">
        <v>12</v>
      </c>
      <c r="I207" s="34">
        <f t="shared" si="4"/>
        <v>1668.18979648084</v>
      </c>
      <c r="J207" s="35">
        <v>11500</v>
      </c>
    </row>
    <row r="208" spans="1:10">
      <c r="A208" s="20"/>
      <c r="B208" s="14"/>
      <c r="C208" s="13"/>
      <c r="D208" s="13"/>
      <c r="E208" s="13"/>
      <c r="F208" s="22"/>
      <c r="G208" s="22"/>
      <c r="H208" s="24" t="s">
        <v>13</v>
      </c>
      <c r="I208" s="34">
        <f t="shared" si="4"/>
        <v>1668.18979648084</v>
      </c>
      <c r="J208" s="35">
        <v>11500</v>
      </c>
    </row>
    <row r="209" spans="1:10">
      <c r="A209" s="20"/>
      <c r="B209" s="14"/>
      <c r="C209" s="13"/>
      <c r="D209" s="13"/>
      <c r="E209" s="13"/>
      <c r="F209" s="22"/>
      <c r="G209" s="22"/>
      <c r="H209" s="24" t="s">
        <v>14</v>
      </c>
      <c r="I209" s="34">
        <f t="shared" si="4"/>
        <v>2030.83975223755</v>
      </c>
      <c r="J209" s="35">
        <v>14000</v>
      </c>
    </row>
    <row r="210" ht="17" spans="1:10">
      <c r="A210" s="20"/>
      <c r="B210" s="14" t="s">
        <v>30</v>
      </c>
      <c r="C210" s="13" t="s">
        <v>31</v>
      </c>
      <c r="D210" s="13" t="s">
        <v>32</v>
      </c>
      <c r="E210" s="13" t="s">
        <v>33</v>
      </c>
      <c r="F210" s="22" t="str">
        <f>_xlfn.DISPIMG("ID_BF50D48D851141BAA6ADE8CA6C96EDF8",1)</f>
        <v>=DISPIMG("ID_BF50D48D851141BAA6ADE8CA6C96EDF8",1)</v>
      </c>
      <c r="G210" s="22" t="s">
        <v>34</v>
      </c>
      <c r="H210" s="23" t="s">
        <v>12</v>
      </c>
      <c r="I210" s="34">
        <f t="shared" si="4"/>
        <v>1378.06983187548</v>
      </c>
      <c r="J210" s="35">
        <v>9500</v>
      </c>
    </row>
    <row r="211" spans="1:10">
      <c r="A211" s="20"/>
      <c r="B211" s="14"/>
      <c r="C211" s="13"/>
      <c r="D211" s="13"/>
      <c r="E211" s="13"/>
      <c r="F211" s="22"/>
      <c r="G211" s="22"/>
      <c r="H211" s="24" t="s">
        <v>13</v>
      </c>
      <c r="I211" s="34">
        <f t="shared" si="4"/>
        <v>1378.06983187548</v>
      </c>
      <c r="J211" s="35">
        <v>9500</v>
      </c>
    </row>
    <row r="212" spans="1:10">
      <c r="A212" s="20"/>
      <c r="B212" s="14"/>
      <c r="C212" s="13"/>
      <c r="D212" s="13"/>
      <c r="E212" s="13"/>
      <c r="F212" s="22"/>
      <c r="G212" s="22"/>
      <c r="H212" s="44"/>
      <c r="I212" s="34"/>
      <c r="J212" s="49"/>
    </row>
    <row r="213" ht="17" spans="1:10">
      <c r="A213" s="20"/>
      <c r="B213" s="14" t="s">
        <v>35</v>
      </c>
      <c r="C213" s="13" t="s">
        <v>36</v>
      </c>
      <c r="D213" s="13" t="s">
        <v>37</v>
      </c>
      <c r="E213" s="13" t="s">
        <v>38</v>
      </c>
      <c r="F213" s="22" t="str">
        <f>_xlfn.DISPIMG("ID_D87EB6BB140D4C8F8FB162A0E4EA0637",1)</f>
        <v>=DISPIMG("ID_D87EB6BB140D4C8F8FB162A0E4EA0637",1)</v>
      </c>
      <c r="G213" s="22" t="s">
        <v>39</v>
      </c>
      <c r="H213" s="23" t="s">
        <v>12</v>
      </c>
      <c r="I213" s="34">
        <f t="shared" si="4"/>
        <v>1668.18979648084</v>
      </c>
      <c r="J213" s="35">
        <v>11500</v>
      </c>
    </row>
    <row r="214" spans="1:10">
      <c r="A214" s="20"/>
      <c r="B214" s="14"/>
      <c r="C214" s="13"/>
      <c r="D214" s="13"/>
      <c r="E214" s="13"/>
      <c r="F214" s="22"/>
      <c r="G214" s="22"/>
      <c r="H214" s="24" t="s">
        <v>13</v>
      </c>
      <c r="I214" s="34">
        <f t="shared" si="4"/>
        <v>1668.18979648084</v>
      </c>
      <c r="J214" s="35">
        <v>11500</v>
      </c>
    </row>
    <row r="215" spans="1:10">
      <c r="A215" s="20"/>
      <c r="B215" s="14"/>
      <c r="C215" s="13"/>
      <c r="D215" s="13"/>
      <c r="E215" s="13"/>
      <c r="F215" s="22"/>
      <c r="G215" s="22"/>
      <c r="H215" s="44"/>
      <c r="I215" s="34"/>
      <c r="J215" s="49"/>
    </row>
    <row r="216" ht="17" spans="1:10">
      <c r="A216" s="20"/>
      <c r="B216" s="14" t="s">
        <v>40</v>
      </c>
      <c r="C216" s="13" t="s">
        <v>41</v>
      </c>
      <c r="D216" s="13" t="s">
        <v>42</v>
      </c>
      <c r="E216" s="13" t="s">
        <v>43</v>
      </c>
      <c r="F216" s="22" t="str">
        <f>_xlfn.DISPIMG("ID_99A840C653A840049FA354E03D2E73F4",1)</f>
        <v>=DISPIMG("ID_99A840C653A840049FA354E03D2E73F4",1)</v>
      </c>
      <c r="G216" s="22" t="s">
        <v>44</v>
      </c>
      <c r="H216" s="23" t="s">
        <v>12</v>
      </c>
      <c r="I216" s="34">
        <f t="shared" si="4"/>
        <v>2466.0196991456</v>
      </c>
      <c r="J216" s="35">
        <v>17000</v>
      </c>
    </row>
    <row r="217" spans="1:10">
      <c r="A217" s="20"/>
      <c r="B217" s="14"/>
      <c r="C217" s="13"/>
      <c r="D217" s="13"/>
      <c r="E217" s="13"/>
      <c r="F217" s="22"/>
      <c r="G217" s="22"/>
      <c r="H217" s="24" t="s">
        <v>13</v>
      </c>
      <c r="I217" s="34">
        <f t="shared" si="4"/>
        <v>2466.0196991456</v>
      </c>
      <c r="J217" s="35">
        <v>17000</v>
      </c>
    </row>
    <row r="218" spans="1:10">
      <c r="A218" s="20"/>
      <c r="B218" s="14"/>
      <c r="C218" s="13"/>
      <c r="D218" s="13"/>
      <c r="E218" s="13"/>
      <c r="F218" s="22"/>
      <c r="G218" s="22"/>
      <c r="H218" s="24" t="s">
        <v>14</v>
      </c>
      <c r="I218" s="34">
        <f t="shared" si="4"/>
        <v>1697.20179294138</v>
      </c>
      <c r="J218" s="35">
        <v>11700</v>
      </c>
    </row>
    <row r="219" ht="17" spans="1:10">
      <c r="A219" s="20"/>
      <c r="B219" s="14" t="s">
        <v>45</v>
      </c>
      <c r="C219" s="13" t="s">
        <v>46</v>
      </c>
      <c r="D219" s="13" t="s">
        <v>47</v>
      </c>
      <c r="E219" s="13" t="s">
        <v>48</v>
      </c>
      <c r="F219" s="22" t="str">
        <f>_xlfn.DISPIMG("ID_B31FFF6BD5EC44EEA55F721DEDA6C25F",1)</f>
        <v>=DISPIMG("ID_B31FFF6BD5EC44EEA55F721DEDA6C25F",1)</v>
      </c>
      <c r="G219" s="22" t="s">
        <v>49</v>
      </c>
      <c r="H219" s="23" t="s">
        <v>12</v>
      </c>
      <c r="I219" s="34">
        <f t="shared" si="4"/>
        <v>1595.6598053295</v>
      </c>
      <c r="J219" s="35">
        <v>11000</v>
      </c>
    </row>
    <row r="220" spans="1:10">
      <c r="A220" s="20"/>
      <c r="B220" s="14"/>
      <c r="C220" s="13"/>
      <c r="D220" s="13"/>
      <c r="E220" s="13"/>
      <c r="F220" s="22"/>
      <c r="G220" s="22"/>
      <c r="H220" s="24" t="s">
        <v>13</v>
      </c>
      <c r="I220" s="34">
        <f t="shared" si="4"/>
        <v>1595.6598053295</v>
      </c>
      <c r="J220" s="35">
        <v>11000</v>
      </c>
    </row>
    <row r="221" spans="1:10">
      <c r="A221" s="20"/>
      <c r="B221" s="14"/>
      <c r="C221" s="13"/>
      <c r="D221" s="13"/>
      <c r="E221" s="13"/>
      <c r="F221" s="22"/>
      <c r="G221" s="22"/>
      <c r="H221" s="44"/>
      <c r="I221" s="34"/>
      <c r="J221" s="49"/>
    </row>
    <row r="222" ht="17" spans="1:10">
      <c r="A222" s="20"/>
      <c r="B222" s="14" t="s">
        <v>50</v>
      </c>
      <c r="C222" s="13" t="s">
        <v>51</v>
      </c>
      <c r="D222" s="13" t="s">
        <v>52</v>
      </c>
      <c r="E222" s="13" t="s">
        <v>53</v>
      </c>
      <c r="F222" s="22" t="str">
        <f>_xlfn.DISPIMG("ID_B7F222FF69B549C684E0BA4A14DD8FF8",1)</f>
        <v>=DISPIMG("ID_B7F222FF69B549C684E0BA4A14DD8FF8",1)</v>
      </c>
      <c r="G222" s="22" t="s">
        <v>54</v>
      </c>
      <c r="H222" s="23" t="s">
        <v>12</v>
      </c>
      <c r="I222" s="34">
        <f t="shared" si="4"/>
        <v>1595.6598053295</v>
      </c>
      <c r="J222" s="35">
        <v>11000</v>
      </c>
    </row>
    <row r="223" spans="1:10">
      <c r="A223" s="20"/>
      <c r="B223" s="15" t="s">
        <v>55</v>
      </c>
      <c r="C223" s="16" t="s">
        <v>56</v>
      </c>
      <c r="D223" s="13"/>
      <c r="E223" s="13"/>
      <c r="F223" s="22"/>
      <c r="G223" s="22"/>
      <c r="H223" s="43" t="s">
        <v>13</v>
      </c>
      <c r="I223" s="34">
        <f t="shared" si="4"/>
        <v>1595.6598053295</v>
      </c>
      <c r="J223" s="48">
        <v>11000</v>
      </c>
    </row>
    <row r="224" spans="1:10">
      <c r="A224" s="40"/>
      <c r="B224" s="17"/>
      <c r="C224" s="18"/>
      <c r="D224" s="13"/>
      <c r="E224" s="13"/>
      <c r="F224" s="22"/>
      <c r="G224" s="22"/>
      <c r="H224" s="44"/>
      <c r="I224" s="34"/>
      <c r="J224" s="49"/>
    </row>
    <row r="225" ht="14.4" customHeight="1" spans="1:10">
      <c r="A225" s="19" t="str">
        <f>_xlfn.DISPIMG("ID_B10DF5DC6E764EB18CCE39DFDD3790D7",1)</f>
        <v>=DISPIMG("ID_B10DF5DC6E764EB18CCE39DFDD3790D7",1)</v>
      </c>
      <c r="B225" s="8" t="s">
        <v>57</v>
      </c>
      <c r="C225" s="9" t="s">
        <v>1</v>
      </c>
      <c r="D225" s="10" t="s">
        <v>2</v>
      </c>
      <c r="E225" s="8"/>
      <c r="F225" s="9" t="s">
        <v>3</v>
      </c>
      <c r="G225" s="21" t="s">
        <v>4</v>
      </c>
      <c r="H225" s="10" t="s">
        <v>5</v>
      </c>
      <c r="I225" s="34" t="s">
        <v>6</v>
      </c>
      <c r="J225" s="33" t="s">
        <v>6</v>
      </c>
    </row>
    <row r="226" ht="17" spans="1:10">
      <c r="A226" s="20"/>
      <c r="B226" s="11" t="s">
        <v>7</v>
      </c>
      <c r="C226" s="12" t="s">
        <v>8</v>
      </c>
      <c r="D226" s="13" t="s">
        <v>9</v>
      </c>
      <c r="E226" s="13" t="s">
        <v>69</v>
      </c>
      <c r="F226" s="22" t="str">
        <f>_xlfn.DISPIMG("ID_CC37AECAD65B4C8F955DEF026CAEA986",1)</f>
        <v>=DISPIMG("ID_CC37AECAD65B4C8F955DEF026CAEA986",1)</v>
      </c>
      <c r="G226" s="22" t="s">
        <v>11</v>
      </c>
      <c r="H226" s="23" t="s">
        <v>12</v>
      </c>
      <c r="I226" s="34">
        <f t="shared" si="4"/>
        <v>1269.27484514847</v>
      </c>
      <c r="J226" s="35">
        <v>8750</v>
      </c>
    </row>
    <row r="227" spans="1:10">
      <c r="A227" s="20"/>
      <c r="B227" s="11"/>
      <c r="C227" s="12"/>
      <c r="D227" s="13"/>
      <c r="E227" s="13"/>
      <c r="F227" s="22"/>
      <c r="G227" s="22"/>
      <c r="H227" s="24" t="s">
        <v>13</v>
      </c>
      <c r="I227" s="34">
        <f t="shared" si="4"/>
        <v>1269.27484514847</v>
      </c>
      <c r="J227" s="35">
        <v>8750</v>
      </c>
    </row>
    <row r="228" spans="1:10">
      <c r="A228" s="20"/>
      <c r="B228" s="11"/>
      <c r="C228" s="12"/>
      <c r="D228" s="13"/>
      <c r="E228" s="13"/>
      <c r="F228" s="22"/>
      <c r="G228" s="22"/>
      <c r="H228" s="24" t="s">
        <v>14</v>
      </c>
      <c r="I228" s="34">
        <f t="shared" si="4"/>
        <v>1523.12981417816</v>
      </c>
      <c r="J228" s="35">
        <v>10500</v>
      </c>
    </row>
    <row r="229" ht="17" spans="1:10">
      <c r="A229" s="20"/>
      <c r="B229" s="14" t="s">
        <v>15</v>
      </c>
      <c r="C229" s="13" t="s">
        <v>16</v>
      </c>
      <c r="D229" s="13" t="s">
        <v>17</v>
      </c>
      <c r="E229" s="13" t="s">
        <v>17</v>
      </c>
      <c r="F229" s="22" t="str">
        <f>_xlfn.DISPIMG("ID_69B60DB386CE4560973D0737F6E54647",1)</f>
        <v>=DISPIMG("ID_69B60DB386CE4560973D0737F6E54647",1)</v>
      </c>
      <c r="G229" s="22" t="s">
        <v>18</v>
      </c>
      <c r="H229" s="23" t="s">
        <v>12</v>
      </c>
      <c r="I229" s="34">
        <f t="shared" si="4"/>
        <v>2466.0196991456</v>
      </c>
      <c r="J229" s="35">
        <v>17000</v>
      </c>
    </row>
    <row r="230" spans="1:10">
      <c r="A230" s="20"/>
      <c r="B230" s="14"/>
      <c r="C230" s="13"/>
      <c r="D230" s="13"/>
      <c r="E230" s="13"/>
      <c r="F230" s="22"/>
      <c r="G230" s="22"/>
      <c r="H230" s="24" t="s">
        <v>13</v>
      </c>
      <c r="I230" s="34">
        <f t="shared" si="4"/>
        <v>2466.0196991456</v>
      </c>
      <c r="J230" s="35">
        <v>17000</v>
      </c>
    </row>
    <row r="231" spans="1:10">
      <c r="A231" s="20"/>
      <c r="B231" s="14"/>
      <c r="C231" s="13"/>
      <c r="D231" s="13"/>
      <c r="E231" s="13"/>
      <c r="F231" s="22"/>
      <c r="G231" s="22"/>
      <c r="H231" s="44"/>
      <c r="I231" s="34"/>
      <c r="J231" s="49"/>
    </row>
    <row r="232" ht="17.75" spans="1:10">
      <c r="A232" s="20"/>
      <c r="B232" s="14" t="s">
        <v>20</v>
      </c>
      <c r="C232" s="13" t="s">
        <v>21</v>
      </c>
      <c r="D232" s="13" t="s">
        <v>22</v>
      </c>
      <c r="E232" s="31" t="s">
        <v>23</v>
      </c>
      <c r="F232" s="22" t="str">
        <f>_xlfn.DISPIMG("ID_9C08CA9AE7C14F6EA47D8B297399ADA9",1)</f>
        <v>=DISPIMG("ID_9C08CA9AE7C14F6EA47D8B297399ADA9",1)</v>
      </c>
      <c r="G232" s="22" t="s">
        <v>24</v>
      </c>
      <c r="H232" s="23" t="s">
        <v>12</v>
      </c>
      <c r="I232" s="34">
        <f t="shared" si="4"/>
        <v>1269.27484514847</v>
      </c>
      <c r="J232" s="35">
        <v>8750</v>
      </c>
    </row>
    <row r="233" ht="17.55" spans="1:10">
      <c r="A233" s="20"/>
      <c r="B233" s="14"/>
      <c r="C233" s="13"/>
      <c r="D233" s="13"/>
      <c r="E233" s="41"/>
      <c r="F233" s="22"/>
      <c r="G233" s="22"/>
      <c r="H233" s="24" t="s">
        <v>13</v>
      </c>
      <c r="I233" s="34">
        <f t="shared" si="4"/>
        <v>1269.27484514847</v>
      </c>
      <c r="J233" s="35">
        <v>8750</v>
      </c>
    </row>
    <row r="234" spans="1:10">
      <c r="A234" s="20"/>
      <c r="B234" s="14"/>
      <c r="C234" s="13"/>
      <c r="D234" s="13"/>
      <c r="E234" s="42"/>
      <c r="F234" s="22"/>
      <c r="G234" s="22"/>
      <c r="H234" s="44"/>
      <c r="I234" s="34"/>
      <c r="J234" s="49"/>
    </row>
    <row r="235" ht="17" spans="1:10">
      <c r="A235" s="20"/>
      <c r="B235" s="14" t="s">
        <v>25</v>
      </c>
      <c r="C235" s="13" t="s">
        <v>26</v>
      </c>
      <c r="D235" s="13" t="s">
        <v>27</v>
      </c>
      <c r="E235" s="13" t="s">
        <v>28</v>
      </c>
      <c r="F235" s="22" t="str">
        <f>_xlfn.DISPIMG("ID_7AA3402384DD40C59A2D7BB489F3E02A",1)</f>
        <v>=DISPIMG("ID_7AA3402384DD40C59A2D7BB489F3E02A",1)</v>
      </c>
      <c r="G235" s="22" t="s">
        <v>29</v>
      </c>
      <c r="H235" s="23" t="s">
        <v>12</v>
      </c>
      <c r="I235" s="34">
        <f t="shared" si="4"/>
        <v>1668.18979648084</v>
      </c>
      <c r="J235" s="35">
        <v>11500</v>
      </c>
    </row>
    <row r="236" spans="1:10">
      <c r="A236" s="20"/>
      <c r="B236" s="14"/>
      <c r="C236" s="13"/>
      <c r="D236" s="13"/>
      <c r="E236" s="13"/>
      <c r="F236" s="22"/>
      <c r="G236" s="22"/>
      <c r="H236" s="24" t="s">
        <v>13</v>
      </c>
      <c r="I236" s="34">
        <f t="shared" si="4"/>
        <v>1668.18979648084</v>
      </c>
      <c r="J236" s="35">
        <v>11500</v>
      </c>
    </row>
    <row r="237" spans="1:10">
      <c r="A237" s="20"/>
      <c r="B237" s="14"/>
      <c r="C237" s="13"/>
      <c r="D237" s="13"/>
      <c r="E237" s="13"/>
      <c r="F237" s="22"/>
      <c r="G237" s="22"/>
      <c r="H237" s="24" t="s">
        <v>14</v>
      </c>
      <c r="I237" s="34">
        <f t="shared" si="4"/>
        <v>2030.83975223755</v>
      </c>
      <c r="J237" s="35">
        <v>14000</v>
      </c>
    </row>
    <row r="238" ht="17" spans="1:10">
      <c r="A238" s="20"/>
      <c r="B238" s="14" t="s">
        <v>30</v>
      </c>
      <c r="C238" s="13" t="s">
        <v>31</v>
      </c>
      <c r="D238" s="13" t="s">
        <v>32</v>
      </c>
      <c r="E238" s="13" t="s">
        <v>33</v>
      </c>
      <c r="F238" s="22" t="str">
        <f>_xlfn.DISPIMG("ID_BF50D48D851141BAA6ADE8CA6C96EDF8",1)</f>
        <v>=DISPIMG("ID_BF50D48D851141BAA6ADE8CA6C96EDF8",1)</v>
      </c>
      <c r="G238" s="22" t="s">
        <v>34</v>
      </c>
      <c r="H238" s="23" t="s">
        <v>12</v>
      </c>
      <c r="I238" s="34">
        <f t="shared" ref="I238:I301" si="5">SUM(J238/6.8937)</f>
        <v>1378.06983187548</v>
      </c>
      <c r="J238" s="35">
        <v>9500</v>
      </c>
    </row>
    <row r="239" spans="1:10">
      <c r="A239" s="20"/>
      <c r="B239" s="14"/>
      <c r="C239" s="13"/>
      <c r="D239" s="13"/>
      <c r="E239" s="13"/>
      <c r="F239" s="22"/>
      <c r="G239" s="22"/>
      <c r="H239" s="24" t="s">
        <v>13</v>
      </c>
      <c r="I239" s="34">
        <f t="shared" si="5"/>
        <v>1378.06983187548</v>
      </c>
      <c r="J239" s="35">
        <v>9500</v>
      </c>
    </row>
    <row r="240" spans="1:10">
      <c r="A240" s="20"/>
      <c r="B240" s="14"/>
      <c r="C240" s="13"/>
      <c r="D240" s="13"/>
      <c r="E240" s="13"/>
      <c r="F240" s="22"/>
      <c r="G240" s="22"/>
      <c r="H240" s="44"/>
      <c r="I240" s="34"/>
      <c r="J240" s="49"/>
    </row>
    <row r="241" ht="17" spans="1:10">
      <c r="A241" s="20"/>
      <c r="B241" s="14" t="s">
        <v>35</v>
      </c>
      <c r="C241" s="13" t="s">
        <v>36</v>
      </c>
      <c r="D241" s="13" t="s">
        <v>37</v>
      </c>
      <c r="E241" s="13" t="s">
        <v>38</v>
      </c>
      <c r="F241" s="22" t="str">
        <f>_xlfn.DISPIMG("ID_D87EB6BB140D4C8F8FB162A0E4EA0637",1)</f>
        <v>=DISPIMG("ID_D87EB6BB140D4C8F8FB162A0E4EA0637",1)</v>
      </c>
      <c r="G241" s="22" t="s">
        <v>39</v>
      </c>
      <c r="H241" s="23" t="s">
        <v>12</v>
      </c>
      <c r="I241" s="34">
        <f t="shared" si="5"/>
        <v>1668.18979648084</v>
      </c>
      <c r="J241" s="35">
        <v>11500</v>
      </c>
    </row>
    <row r="242" spans="1:10">
      <c r="A242" s="20"/>
      <c r="B242" s="14"/>
      <c r="C242" s="13"/>
      <c r="D242" s="13"/>
      <c r="E242" s="13"/>
      <c r="F242" s="22"/>
      <c r="G242" s="22"/>
      <c r="H242" s="24" t="s">
        <v>13</v>
      </c>
      <c r="I242" s="34">
        <f t="shared" si="5"/>
        <v>1668.18979648084</v>
      </c>
      <c r="J242" s="35">
        <v>11500</v>
      </c>
    </row>
    <row r="243" spans="1:10">
      <c r="A243" s="20"/>
      <c r="B243" s="14"/>
      <c r="C243" s="13"/>
      <c r="D243" s="13"/>
      <c r="E243" s="13"/>
      <c r="F243" s="22"/>
      <c r="G243" s="22"/>
      <c r="H243" s="44"/>
      <c r="I243" s="34"/>
      <c r="J243" s="49"/>
    </row>
    <row r="244" ht="17" spans="1:10">
      <c r="A244" s="20"/>
      <c r="B244" s="14" t="s">
        <v>40</v>
      </c>
      <c r="C244" s="13" t="s">
        <v>41</v>
      </c>
      <c r="D244" s="13" t="s">
        <v>42</v>
      </c>
      <c r="E244" s="13" t="s">
        <v>43</v>
      </c>
      <c r="F244" s="22" t="str">
        <f>_xlfn.DISPIMG("ID_99A840C653A840049FA354E03D2E73F4",1)</f>
        <v>=DISPIMG("ID_99A840C653A840049FA354E03D2E73F4",1)</v>
      </c>
      <c r="G244" s="22" t="s">
        <v>44</v>
      </c>
      <c r="H244" s="23" t="s">
        <v>12</v>
      </c>
      <c r="I244" s="34">
        <f t="shared" si="5"/>
        <v>2466.0196991456</v>
      </c>
      <c r="J244" s="35">
        <v>17000</v>
      </c>
    </row>
    <row r="245" spans="1:10">
      <c r="A245" s="20"/>
      <c r="B245" s="14"/>
      <c r="C245" s="13"/>
      <c r="D245" s="13"/>
      <c r="E245" s="13"/>
      <c r="F245" s="22"/>
      <c r="G245" s="22"/>
      <c r="H245" s="24" t="s">
        <v>13</v>
      </c>
      <c r="I245" s="34">
        <f t="shared" si="5"/>
        <v>2466.0196991456</v>
      </c>
      <c r="J245" s="35">
        <v>17000</v>
      </c>
    </row>
    <row r="246" spans="1:10">
      <c r="A246" s="20"/>
      <c r="B246" s="14"/>
      <c r="C246" s="13"/>
      <c r="D246" s="13"/>
      <c r="E246" s="13"/>
      <c r="F246" s="22"/>
      <c r="G246" s="22"/>
      <c r="H246" s="44"/>
      <c r="I246" s="34"/>
      <c r="J246" s="49"/>
    </row>
    <row r="247" ht="17" spans="1:10">
      <c r="A247" s="20"/>
      <c r="B247" s="14" t="s">
        <v>45</v>
      </c>
      <c r="C247" s="13" t="s">
        <v>46</v>
      </c>
      <c r="D247" s="13" t="s">
        <v>47</v>
      </c>
      <c r="E247" s="13" t="s">
        <v>48</v>
      </c>
      <c r="F247" s="22" t="str">
        <f>_xlfn.DISPIMG("ID_B31FFF6BD5EC44EEA55F721DEDA6C25F",1)</f>
        <v>=DISPIMG("ID_B31FFF6BD5EC44EEA55F721DEDA6C25F",1)</v>
      </c>
      <c r="G247" s="22" t="s">
        <v>49</v>
      </c>
      <c r="H247" s="23" t="s">
        <v>12</v>
      </c>
      <c r="I247" s="34">
        <f t="shared" si="5"/>
        <v>1595.6598053295</v>
      </c>
      <c r="J247" s="35">
        <v>11000</v>
      </c>
    </row>
    <row r="248" spans="1:10">
      <c r="A248" s="20"/>
      <c r="B248" s="14"/>
      <c r="C248" s="13"/>
      <c r="D248" s="13"/>
      <c r="E248" s="13"/>
      <c r="F248" s="22"/>
      <c r="G248" s="22"/>
      <c r="H248" s="24" t="s">
        <v>13</v>
      </c>
      <c r="I248" s="34">
        <f t="shared" si="5"/>
        <v>1595.6598053295</v>
      </c>
      <c r="J248" s="35">
        <v>11000</v>
      </c>
    </row>
    <row r="249" spans="1:10">
      <c r="A249" s="20"/>
      <c r="B249" s="14"/>
      <c r="C249" s="13"/>
      <c r="D249" s="13"/>
      <c r="E249" s="13"/>
      <c r="F249" s="22"/>
      <c r="G249" s="22"/>
      <c r="H249" s="44"/>
      <c r="I249" s="34"/>
      <c r="J249" s="49"/>
    </row>
    <row r="250" ht="17" spans="1:10">
      <c r="A250" s="20"/>
      <c r="B250" s="14" t="s">
        <v>50</v>
      </c>
      <c r="C250" s="13" t="s">
        <v>51</v>
      </c>
      <c r="D250" s="13" t="s">
        <v>52</v>
      </c>
      <c r="E250" s="13" t="s">
        <v>53</v>
      </c>
      <c r="F250" s="22" t="str">
        <f>_xlfn.DISPIMG("ID_B7F222FF69B549C684E0BA4A14DD8FF8",1)</f>
        <v>=DISPIMG("ID_B7F222FF69B549C684E0BA4A14DD8FF8",1)</v>
      </c>
      <c r="G250" s="22" t="s">
        <v>54</v>
      </c>
      <c r="H250" s="23" t="s">
        <v>12</v>
      </c>
      <c r="I250" s="34">
        <f t="shared" si="5"/>
        <v>1740.71978763219</v>
      </c>
      <c r="J250" s="35">
        <v>12000</v>
      </c>
    </row>
    <row r="251" spans="1:10">
      <c r="A251" s="20"/>
      <c r="B251" s="15" t="s">
        <v>55</v>
      </c>
      <c r="C251" s="16" t="s">
        <v>56</v>
      </c>
      <c r="D251" s="13"/>
      <c r="E251" s="13"/>
      <c r="F251" s="22"/>
      <c r="G251" s="22"/>
      <c r="H251" s="24" t="s">
        <v>13</v>
      </c>
      <c r="I251" s="34">
        <f t="shared" si="5"/>
        <v>1740.71978763219</v>
      </c>
      <c r="J251" s="35">
        <v>12000</v>
      </c>
    </row>
    <row r="252" spans="1:10">
      <c r="A252" s="40"/>
      <c r="B252" s="17"/>
      <c r="C252" s="18"/>
      <c r="D252" s="13"/>
      <c r="E252" s="13"/>
      <c r="F252" s="22"/>
      <c r="G252" s="22"/>
      <c r="H252" s="44"/>
      <c r="I252" s="34"/>
      <c r="J252" s="49"/>
    </row>
    <row r="253" ht="14.4" customHeight="1" spans="1:10">
      <c r="A253" s="19" t="str">
        <f>_xlfn.DISPIMG("ID_10901383C7B2497CB56A49F027281270",1)</f>
        <v>=DISPIMG("ID_10901383C7B2497CB56A49F027281270",1)</v>
      </c>
      <c r="B253" s="8" t="s">
        <v>57</v>
      </c>
      <c r="C253" s="9" t="s">
        <v>1</v>
      </c>
      <c r="D253" s="10" t="s">
        <v>2</v>
      </c>
      <c r="E253" s="8"/>
      <c r="F253" s="9" t="s">
        <v>3</v>
      </c>
      <c r="G253" s="21" t="s">
        <v>4</v>
      </c>
      <c r="H253" s="10" t="s">
        <v>5</v>
      </c>
      <c r="I253" s="34" t="s">
        <v>6</v>
      </c>
      <c r="J253" s="33" t="s">
        <v>6</v>
      </c>
    </row>
    <row r="254" ht="17" spans="1:10">
      <c r="A254" s="20"/>
      <c r="B254" s="11" t="s">
        <v>7</v>
      </c>
      <c r="C254" s="12" t="s">
        <v>8</v>
      </c>
      <c r="D254" s="13" t="s">
        <v>9</v>
      </c>
      <c r="E254" s="13" t="s">
        <v>70</v>
      </c>
      <c r="F254" s="22" t="str">
        <f>_xlfn.DISPIMG("ID_CC37AECAD65B4C8F955DEF026CAEA986",1)</f>
        <v>=DISPIMG("ID_CC37AECAD65B4C8F955DEF026CAEA986",1)</v>
      </c>
      <c r="G254" s="22" t="s">
        <v>11</v>
      </c>
      <c r="H254" s="23" t="s">
        <v>12</v>
      </c>
      <c r="I254" s="34">
        <f t="shared" si="5"/>
        <v>1283.78084337874</v>
      </c>
      <c r="J254" s="35">
        <v>8850</v>
      </c>
    </row>
    <row r="255" spans="1:10">
      <c r="A255" s="20"/>
      <c r="B255" s="11"/>
      <c r="C255" s="12"/>
      <c r="D255" s="13"/>
      <c r="E255" s="13"/>
      <c r="F255" s="22"/>
      <c r="G255" s="22"/>
      <c r="H255" s="24" t="s">
        <v>13</v>
      </c>
      <c r="I255" s="34">
        <f t="shared" si="5"/>
        <v>1283.78084337874</v>
      </c>
      <c r="J255" s="35">
        <v>8850</v>
      </c>
    </row>
    <row r="256" spans="1:10">
      <c r="A256" s="20"/>
      <c r="B256" s="11"/>
      <c r="C256" s="12"/>
      <c r="D256" s="13"/>
      <c r="E256" s="13"/>
      <c r="F256" s="22"/>
      <c r="G256" s="22"/>
      <c r="H256" s="24" t="s">
        <v>14</v>
      </c>
      <c r="I256" s="34">
        <f t="shared" si="5"/>
        <v>1668.18979648084</v>
      </c>
      <c r="J256" s="35">
        <v>11500</v>
      </c>
    </row>
    <row r="257" ht="17" spans="1:10">
      <c r="A257" s="20"/>
      <c r="B257" s="14" t="s">
        <v>15</v>
      </c>
      <c r="C257" s="13" t="s">
        <v>16</v>
      </c>
      <c r="D257" s="13" t="s">
        <v>17</v>
      </c>
      <c r="E257" s="13" t="s">
        <v>17</v>
      </c>
      <c r="F257" s="22" t="str">
        <f>_xlfn.DISPIMG("ID_69B60DB386CE4560973D0737F6E54647",1)</f>
        <v>=DISPIMG("ID_69B60DB386CE4560973D0737F6E54647",1)</v>
      </c>
      <c r="G257" s="22" t="s">
        <v>18</v>
      </c>
      <c r="H257" s="23" t="s">
        <v>12</v>
      </c>
      <c r="I257" s="34">
        <f t="shared" si="5"/>
        <v>1813.24977878353</v>
      </c>
      <c r="J257" s="35">
        <v>12500</v>
      </c>
    </row>
    <row r="258" spans="1:10">
      <c r="A258" s="20"/>
      <c r="B258" s="14"/>
      <c r="C258" s="13"/>
      <c r="D258" s="13"/>
      <c r="E258" s="13"/>
      <c r="F258" s="22"/>
      <c r="G258" s="22"/>
      <c r="H258" s="24" t="s">
        <v>13</v>
      </c>
      <c r="I258" s="34">
        <f t="shared" si="5"/>
        <v>1813.24977878353</v>
      </c>
      <c r="J258" s="35">
        <v>12500</v>
      </c>
    </row>
    <row r="259" spans="1:10">
      <c r="A259" s="20"/>
      <c r="B259" s="14"/>
      <c r="C259" s="13"/>
      <c r="D259" s="13"/>
      <c r="E259" s="13"/>
      <c r="F259" s="22"/>
      <c r="G259" s="22"/>
      <c r="H259" s="44"/>
      <c r="I259" s="34"/>
      <c r="J259" s="49"/>
    </row>
    <row r="260" ht="17.75" spans="1:10">
      <c r="A260" s="20"/>
      <c r="B260" s="14" t="s">
        <v>20</v>
      </c>
      <c r="C260" s="13" t="s">
        <v>21</v>
      </c>
      <c r="D260" s="13" t="s">
        <v>22</v>
      </c>
      <c r="E260" s="31" t="s">
        <v>23</v>
      </c>
      <c r="F260" s="22" t="str">
        <f>_xlfn.DISPIMG("ID_9C08CA9AE7C14F6EA47D8B297399ADA9",1)</f>
        <v>=DISPIMG("ID_9C08CA9AE7C14F6EA47D8B297399ADA9",1)</v>
      </c>
      <c r="G260" s="22" t="s">
        <v>24</v>
      </c>
      <c r="H260" s="23" t="s">
        <v>12</v>
      </c>
      <c r="I260" s="34">
        <f t="shared" si="5"/>
        <v>1283.78084337874</v>
      </c>
      <c r="J260" s="35">
        <v>8850</v>
      </c>
    </row>
    <row r="261" ht="17.55" spans="1:10">
      <c r="A261" s="20"/>
      <c r="B261" s="14"/>
      <c r="C261" s="13"/>
      <c r="D261" s="13"/>
      <c r="E261" s="41"/>
      <c r="F261" s="22"/>
      <c r="G261" s="22"/>
      <c r="H261" s="24" t="s">
        <v>13</v>
      </c>
      <c r="I261" s="34">
        <f t="shared" si="5"/>
        <v>1283.78084337874</v>
      </c>
      <c r="J261" s="35">
        <v>8850</v>
      </c>
    </row>
    <row r="262" spans="1:10">
      <c r="A262" s="20"/>
      <c r="B262" s="14"/>
      <c r="C262" s="13"/>
      <c r="D262" s="13"/>
      <c r="E262" s="42"/>
      <c r="F262" s="22"/>
      <c r="G262" s="22"/>
      <c r="H262" s="44"/>
      <c r="I262" s="34"/>
      <c r="J262" s="49"/>
    </row>
    <row r="263" ht="17" spans="1:10">
      <c r="A263" s="20"/>
      <c r="B263" s="14" t="s">
        <v>25</v>
      </c>
      <c r="C263" s="13" t="s">
        <v>26</v>
      </c>
      <c r="D263" s="13" t="s">
        <v>27</v>
      </c>
      <c r="E263" s="13" t="s">
        <v>28</v>
      </c>
      <c r="F263" s="22" t="str">
        <f>_xlfn.DISPIMG("ID_7AA3402384DD40C59A2D7BB489F3E02A",1)</f>
        <v>=DISPIMG("ID_7AA3402384DD40C59A2D7BB489F3E02A",1)</v>
      </c>
      <c r="G263" s="22" t="s">
        <v>29</v>
      </c>
      <c r="H263" s="23" t="s">
        <v>12</v>
      </c>
      <c r="I263" s="34">
        <f t="shared" si="5"/>
        <v>1668.18979648084</v>
      </c>
      <c r="J263" s="35">
        <v>11500</v>
      </c>
    </row>
    <row r="264" spans="1:10">
      <c r="A264" s="20"/>
      <c r="B264" s="14"/>
      <c r="C264" s="13"/>
      <c r="D264" s="13"/>
      <c r="E264" s="13"/>
      <c r="F264" s="22"/>
      <c r="G264" s="22"/>
      <c r="H264" s="24" t="s">
        <v>13</v>
      </c>
      <c r="I264" s="34">
        <f t="shared" si="5"/>
        <v>1668.18979648084</v>
      </c>
      <c r="J264" s="35">
        <v>11500</v>
      </c>
    </row>
    <row r="265" spans="1:10">
      <c r="A265" s="20"/>
      <c r="B265" s="14"/>
      <c r="C265" s="13"/>
      <c r="D265" s="13"/>
      <c r="E265" s="13"/>
      <c r="F265" s="22"/>
      <c r="G265" s="22"/>
      <c r="H265" s="44"/>
      <c r="I265" s="34"/>
      <c r="J265" s="49"/>
    </row>
    <row r="266" ht="17" spans="1:10">
      <c r="A266" s="20"/>
      <c r="B266" s="14" t="s">
        <v>30</v>
      </c>
      <c r="C266" s="13" t="s">
        <v>31</v>
      </c>
      <c r="D266" s="13" t="s">
        <v>32</v>
      </c>
      <c r="E266" s="13" t="s">
        <v>33</v>
      </c>
      <c r="F266" s="22" t="str">
        <f>_xlfn.DISPIMG("ID_BF50D48D851141BAA6ADE8CA6C96EDF8",1)</f>
        <v>=DISPIMG("ID_BF50D48D851141BAA6ADE8CA6C96EDF8",1)</v>
      </c>
      <c r="G266" s="22" t="s">
        <v>34</v>
      </c>
      <c r="H266" s="23" t="s">
        <v>12</v>
      </c>
      <c r="I266" s="34">
        <f t="shared" si="5"/>
        <v>1392.57583010575</v>
      </c>
      <c r="J266" s="35">
        <v>9600</v>
      </c>
    </row>
    <row r="267" spans="1:10">
      <c r="A267" s="20"/>
      <c r="B267" s="14"/>
      <c r="C267" s="13"/>
      <c r="D267" s="13"/>
      <c r="E267" s="13"/>
      <c r="F267" s="22"/>
      <c r="G267" s="22"/>
      <c r="H267" s="24" t="s">
        <v>13</v>
      </c>
      <c r="I267" s="34">
        <f t="shared" si="5"/>
        <v>1392.57583010575</v>
      </c>
      <c r="J267" s="35">
        <v>9600</v>
      </c>
    </row>
    <row r="268" spans="1:10">
      <c r="A268" s="20"/>
      <c r="B268" s="14"/>
      <c r="C268" s="13"/>
      <c r="D268" s="13"/>
      <c r="E268" s="13"/>
      <c r="F268" s="22"/>
      <c r="G268" s="22"/>
      <c r="H268" s="44"/>
      <c r="I268" s="34"/>
      <c r="J268" s="49"/>
    </row>
    <row r="269" ht="17" spans="1:10">
      <c r="A269" s="20"/>
      <c r="B269" s="14" t="s">
        <v>35</v>
      </c>
      <c r="C269" s="13" t="s">
        <v>36</v>
      </c>
      <c r="D269" s="13" t="s">
        <v>37</v>
      </c>
      <c r="E269" s="13" t="s">
        <v>38</v>
      </c>
      <c r="F269" s="22" t="str">
        <f>_xlfn.DISPIMG("ID_D87EB6BB140D4C8F8FB162A0E4EA0637",1)</f>
        <v>=DISPIMG("ID_D87EB6BB140D4C8F8FB162A0E4EA0637",1)</v>
      </c>
      <c r="G269" s="22" t="s">
        <v>39</v>
      </c>
      <c r="H269" s="23" t="s">
        <v>12</v>
      </c>
      <c r="I269" s="34">
        <f t="shared" si="5"/>
        <v>1813.24977878353</v>
      </c>
      <c r="J269" s="35">
        <v>12500</v>
      </c>
    </row>
    <row r="270" spans="1:10">
      <c r="A270" s="20"/>
      <c r="B270" s="14"/>
      <c r="C270" s="13"/>
      <c r="D270" s="13"/>
      <c r="E270" s="13"/>
      <c r="F270" s="22"/>
      <c r="G270" s="22"/>
      <c r="H270" s="24" t="s">
        <v>71</v>
      </c>
      <c r="I270" s="34">
        <f t="shared" si="5"/>
        <v>1813.24977878353</v>
      </c>
      <c r="J270" s="35">
        <v>12500</v>
      </c>
    </row>
    <row r="271" spans="1:10">
      <c r="A271" s="20"/>
      <c r="B271" s="14"/>
      <c r="C271" s="13"/>
      <c r="D271" s="13"/>
      <c r="E271" s="13"/>
      <c r="F271" s="22"/>
      <c r="G271" s="22"/>
      <c r="H271" s="44"/>
      <c r="I271" s="34"/>
      <c r="J271" s="49"/>
    </row>
    <row r="272" ht="17" spans="1:10">
      <c r="A272" s="20"/>
      <c r="B272" s="14" t="s">
        <v>40</v>
      </c>
      <c r="C272" s="13" t="s">
        <v>41</v>
      </c>
      <c r="D272" s="13" t="s">
        <v>42</v>
      </c>
      <c r="E272" s="13" t="s">
        <v>43</v>
      </c>
      <c r="F272" s="22" t="str">
        <f>_xlfn.DISPIMG("ID_99A840C653A840049FA354E03D2E73F4",1)</f>
        <v>=DISPIMG("ID_99A840C653A840049FA354E03D2E73F4",1)</v>
      </c>
      <c r="G272" s="22" t="s">
        <v>44</v>
      </c>
      <c r="H272" s="23" t="s">
        <v>12</v>
      </c>
      <c r="I272" s="34">
        <f t="shared" si="5"/>
        <v>2611.07968144828</v>
      </c>
      <c r="J272" s="35">
        <v>18000</v>
      </c>
    </row>
    <row r="273" spans="1:10">
      <c r="A273" s="20"/>
      <c r="B273" s="14"/>
      <c r="C273" s="13"/>
      <c r="D273" s="13"/>
      <c r="E273" s="13"/>
      <c r="F273" s="22"/>
      <c r="G273" s="22"/>
      <c r="H273" s="24" t="s">
        <v>13</v>
      </c>
      <c r="I273" s="34">
        <f t="shared" si="5"/>
        <v>2611.07968144828</v>
      </c>
      <c r="J273" s="35">
        <v>18000</v>
      </c>
    </row>
    <row r="274" spans="1:10">
      <c r="A274" s="20"/>
      <c r="B274" s="14"/>
      <c r="C274" s="13"/>
      <c r="D274" s="13"/>
      <c r="E274" s="13"/>
      <c r="F274" s="22"/>
      <c r="G274" s="22"/>
      <c r="H274" s="44"/>
      <c r="I274" s="34"/>
      <c r="J274" s="49"/>
    </row>
    <row r="275" ht="17" spans="1:10">
      <c r="A275" s="20"/>
      <c r="B275" s="14" t="s">
        <v>45</v>
      </c>
      <c r="C275" s="13" t="s">
        <v>46</v>
      </c>
      <c r="D275" s="13" t="s">
        <v>47</v>
      </c>
      <c r="E275" s="13" t="s">
        <v>48</v>
      </c>
      <c r="F275" s="22" t="str">
        <f>_xlfn.DISPIMG("ID_B31FFF6BD5EC44EEA55F721DEDA6C25F",1)</f>
        <v>=DISPIMG("ID_B31FFF6BD5EC44EEA55F721DEDA6C25F",1)</v>
      </c>
      <c r="G275" s="22" t="s">
        <v>49</v>
      </c>
      <c r="H275" s="23" t="s">
        <v>12</v>
      </c>
      <c r="I275" s="34">
        <f t="shared" si="5"/>
        <v>1740.71978763219</v>
      </c>
      <c r="J275" s="35">
        <v>12000</v>
      </c>
    </row>
    <row r="276" spans="1:10">
      <c r="A276" s="20"/>
      <c r="B276" s="14"/>
      <c r="C276" s="13"/>
      <c r="D276" s="13"/>
      <c r="E276" s="13"/>
      <c r="F276" s="22"/>
      <c r="G276" s="22"/>
      <c r="H276" s="24" t="s">
        <v>13</v>
      </c>
      <c r="I276" s="34">
        <f t="shared" si="5"/>
        <v>1740.71978763219</v>
      </c>
      <c r="J276" s="35">
        <v>12000</v>
      </c>
    </row>
    <row r="277" spans="1:10">
      <c r="A277" s="20"/>
      <c r="B277" s="14"/>
      <c r="C277" s="13"/>
      <c r="D277" s="13"/>
      <c r="E277" s="13"/>
      <c r="F277" s="22"/>
      <c r="G277" s="22"/>
      <c r="H277" s="44"/>
      <c r="I277" s="34"/>
      <c r="J277" s="49"/>
    </row>
    <row r="278" ht="17" spans="1:10">
      <c r="A278" s="20"/>
      <c r="B278" s="14" t="s">
        <v>50</v>
      </c>
      <c r="C278" s="13" t="s">
        <v>51</v>
      </c>
      <c r="D278" s="13" t="s">
        <v>52</v>
      </c>
      <c r="E278" s="13" t="s">
        <v>53</v>
      </c>
      <c r="F278" s="22" t="str">
        <f>_xlfn.DISPIMG("ID_B7F222FF69B549C684E0BA4A14DD8FF8",1)</f>
        <v>=DISPIMG("ID_B7F222FF69B549C684E0BA4A14DD8FF8",1)</v>
      </c>
      <c r="G278" s="22" t="s">
        <v>54</v>
      </c>
      <c r="H278" s="23" t="s">
        <v>12</v>
      </c>
      <c r="I278" s="34">
        <f t="shared" si="5"/>
        <v>1740.71978763219</v>
      </c>
      <c r="J278" s="35">
        <v>12000</v>
      </c>
    </row>
    <row r="279" spans="1:10">
      <c r="A279" s="20"/>
      <c r="B279" s="15" t="s">
        <v>55</v>
      </c>
      <c r="C279" s="16" t="s">
        <v>56</v>
      </c>
      <c r="D279" s="13"/>
      <c r="E279" s="13"/>
      <c r="F279" s="22"/>
      <c r="G279" s="22"/>
      <c r="H279" s="24" t="s">
        <v>13</v>
      </c>
      <c r="I279" s="34">
        <f t="shared" si="5"/>
        <v>1740.71978763219</v>
      </c>
      <c r="J279" s="35">
        <v>12000</v>
      </c>
    </row>
    <row r="280" spans="1:10">
      <c r="A280" s="40"/>
      <c r="B280" s="17"/>
      <c r="C280" s="18"/>
      <c r="D280" s="13"/>
      <c r="E280" s="13"/>
      <c r="F280" s="22"/>
      <c r="G280" s="22"/>
      <c r="H280" s="44"/>
      <c r="I280" s="34"/>
      <c r="J280" s="49"/>
    </row>
    <row r="281" ht="14.4" customHeight="1" spans="1:10">
      <c r="A281" s="20" t="str">
        <f>_xlfn.DISPIMG("ID_409E7F9243D64272AE83CD0FEE332CBC",1)</f>
        <v>=DISPIMG("ID_409E7F9243D64272AE83CD0FEE332CBC",1)</v>
      </c>
      <c r="B281" s="8" t="s">
        <v>57</v>
      </c>
      <c r="C281" s="9" t="s">
        <v>1</v>
      </c>
      <c r="D281" s="10" t="s">
        <v>2</v>
      </c>
      <c r="E281" s="8"/>
      <c r="F281" s="9" t="s">
        <v>3</v>
      </c>
      <c r="G281" s="21" t="s">
        <v>4</v>
      </c>
      <c r="H281" s="10" t="s">
        <v>5</v>
      </c>
      <c r="I281" s="34" t="s">
        <v>6</v>
      </c>
      <c r="J281" s="33" t="s">
        <v>6</v>
      </c>
    </row>
    <row r="282" ht="17" spans="1:10">
      <c r="A282" s="20"/>
      <c r="B282" s="11" t="s">
        <v>7</v>
      </c>
      <c r="C282" s="12" t="s">
        <v>8</v>
      </c>
      <c r="D282" s="13" t="s">
        <v>9</v>
      </c>
      <c r="E282" s="13" t="s">
        <v>72</v>
      </c>
      <c r="F282" s="22" t="str">
        <f>_xlfn.DISPIMG("ID_CC37AECAD65B4C8F955DEF026CAEA986",1)</f>
        <v>=DISPIMG("ID_CC37AECAD65B4C8F955DEF026CAEA986",1)</v>
      </c>
      <c r="G282" s="22" t="s">
        <v>11</v>
      </c>
      <c r="H282" s="23" t="s">
        <v>12</v>
      </c>
      <c r="I282" s="34">
        <f t="shared" si="5"/>
        <v>1283.78084337874</v>
      </c>
      <c r="J282" s="35">
        <v>8850</v>
      </c>
    </row>
    <row r="283" spans="1:10">
      <c r="A283" s="20"/>
      <c r="B283" s="11"/>
      <c r="C283" s="12"/>
      <c r="D283" s="13"/>
      <c r="E283" s="13"/>
      <c r="F283" s="22"/>
      <c r="G283" s="22"/>
      <c r="H283" s="24" t="s">
        <v>13</v>
      </c>
      <c r="I283" s="34">
        <f t="shared" si="5"/>
        <v>1283.78084337874</v>
      </c>
      <c r="J283" s="35">
        <v>8850</v>
      </c>
    </row>
    <row r="284" spans="1:10">
      <c r="A284" s="20"/>
      <c r="B284" s="11"/>
      <c r="C284" s="12"/>
      <c r="D284" s="13"/>
      <c r="E284" s="13"/>
      <c r="F284" s="22"/>
      <c r="G284" s="22"/>
      <c r="H284" s="24" t="s">
        <v>14</v>
      </c>
      <c r="I284" s="34">
        <f t="shared" si="5"/>
        <v>1668.18979648084</v>
      </c>
      <c r="J284" s="35">
        <v>11500</v>
      </c>
    </row>
    <row r="285" ht="17" spans="1:10">
      <c r="A285" s="20"/>
      <c r="B285" s="14" t="s">
        <v>15</v>
      </c>
      <c r="C285" s="13" t="s">
        <v>16</v>
      </c>
      <c r="D285" s="13" t="s">
        <v>17</v>
      </c>
      <c r="E285" s="13" t="s">
        <v>17</v>
      </c>
      <c r="F285" s="22" t="str">
        <f>_xlfn.DISPIMG("ID_69B60DB386CE4560973D0737F6E54647",1)</f>
        <v>=DISPIMG("ID_69B60DB386CE4560973D0737F6E54647",1)</v>
      </c>
      <c r="G285" s="22" t="s">
        <v>18</v>
      </c>
      <c r="H285" s="23" t="s">
        <v>12</v>
      </c>
      <c r="I285" s="34">
        <f t="shared" si="5"/>
        <v>1813.24977878353</v>
      </c>
      <c r="J285" s="35">
        <v>12500</v>
      </c>
    </row>
    <row r="286" spans="1:10">
      <c r="A286" s="20"/>
      <c r="B286" s="14"/>
      <c r="C286" s="13"/>
      <c r="D286" s="13"/>
      <c r="E286" s="13"/>
      <c r="F286" s="22"/>
      <c r="G286" s="22"/>
      <c r="H286" s="24" t="s">
        <v>13</v>
      </c>
      <c r="I286" s="34">
        <f t="shared" si="5"/>
        <v>1813.24977878353</v>
      </c>
      <c r="J286" s="35">
        <v>12500</v>
      </c>
    </row>
    <row r="287" spans="1:10">
      <c r="A287" s="20"/>
      <c r="B287" s="14"/>
      <c r="C287" s="13"/>
      <c r="D287" s="13"/>
      <c r="E287" s="13"/>
      <c r="F287" s="22"/>
      <c r="G287" s="22"/>
      <c r="H287" s="44"/>
      <c r="I287" s="34"/>
      <c r="J287" s="49"/>
    </row>
    <row r="288" ht="17.75" spans="1:10">
      <c r="A288" s="20"/>
      <c r="B288" s="14" t="s">
        <v>20</v>
      </c>
      <c r="C288" s="13" t="s">
        <v>21</v>
      </c>
      <c r="D288" s="13" t="s">
        <v>22</v>
      </c>
      <c r="E288" s="31" t="s">
        <v>23</v>
      </c>
      <c r="F288" s="22" t="str">
        <f>_xlfn.DISPIMG("ID_9C08CA9AE7C14F6EA47D8B297399ADA9",1)</f>
        <v>=DISPIMG("ID_9C08CA9AE7C14F6EA47D8B297399ADA9",1)</v>
      </c>
      <c r="G288" s="22" t="s">
        <v>24</v>
      </c>
      <c r="H288" s="23" t="s">
        <v>12</v>
      </c>
      <c r="I288" s="34">
        <f t="shared" si="5"/>
        <v>1283.78084337874</v>
      </c>
      <c r="J288" s="35">
        <v>8850</v>
      </c>
    </row>
    <row r="289" ht="17.55" spans="1:10">
      <c r="A289" s="20"/>
      <c r="B289" s="14"/>
      <c r="C289" s="13"/>
      <c r="D289" s="13"/>
      <c r="E289" s="41"/>
      <c r="F289" s="22"/>
      <c r="G289" s="22"/>
      <c r="H289" s="24" t="s">
        <v>13</v>
      </c>
      <c r="I289" s="34">
        <f t="shared" si="5"/>
        <v>1283.78084337874</v>
      </c>
      <c r="J289" s="35">
        <v>8850</v>
      </c>
    </row>
    <row r="290" spans="1:10">
      <c r="A290" s="20"/>
      <c r="B290" s="14"/>
      <c r="C290" s="13"/>
      <c r="D290" s="13"/>
      <c r="E290" s="42"/>
      <c r="F290" s="22"/>
      <c r="G290" s="22"/>
      <c r="H290" s="44"/>
      <c r="I290" s="34"/>
      <c r="J290" s="49"/>
    </row>
    <row r="291" ht="17" spans="1:10">
      <c r="A291" s="20"/>
      <c r="B291" s="14" t="s">
        <v>25</v>
      </c>
      <c r="C291" s="13" t="s">
        <v>26</v>
      </c>
      <c r="D291" s="13" t="s">
        <v>27</v>
      </c>
      <c r="E291" s="13" t="s">
        <v>28</v>
      </c>
      <c r="F291" s="22" t="str">
        <f>_xlfn.DISPIMG("ID_7AA3402384DD40C59A2D7BB489F3E02A",1)</f>
        <v>=DISPIMG("ID_7AA3402384DD40C59A2D7BB489F3E02A",1)</v>
      </c>
      <c r="G291" s="22" t="s">
        <v>29</v>
      </c>
      <c r="H291" s="23" t="s">
        <v>12</v>
      </c>
      <c r="I291" s="34">
        <f t="shared" si="5"/>
        <v>1668.18979648084</v>
      </c>
      <c r="J291" s="35">
        <v>11500</v>
      </c>
    </row>
    <row r="292" spans="1:10">
      <c r="A292" s="20"/>
      <c r="B292" s="14"/>
      <c r="C292" s="13"/>
      <c r="D292" s="13"/>
      <c r="E292" s="13"/>
      <c r="F292" s="22"/>
      <c r="G292" s="22"/>
      <c r="H292" s="24" t="s">
        <v>13</v>
      </c>
      <c r="I292" s="34">
        <f t="shared" si="5"/>
        <v>1668.18979648084</v>
      </c>
      <c r="J292" s="35">
        <v>11500</v>
      </c>
    </row>
    <row r="293" spans="1:10">
      <c r="A293" s="20"/>
      <c r="B293" s="14"/>
      <c r="C293" s="13"/>
      <c r="D293" s="13"/>
      <c r="E293" s="13"/>
      <c r="F293" s="22"/>
      <c r="G293" s="22"/>
      <c r="H293" s="44"/>
      <c r="I293" s="34"/>
      <c r="J293" s="49"/>
    </row>
    <row r="294" ht="17" spans="1:10">
      <c r="A294" s="20"/>
      <c r="B294" s="14" t="s">
        <v>30</v>
      </c>
      <c r="C294" s="13" t="s">
        <v>31</v>
      </c>
      <c r="D294" s="13" t="s">
        <v>32</v>
      </c>
      <c r="E294" s="13" t="s">
        <v>33</v>
      </c>
      <c r="F294" s="22" t="str">
        <f>_xlfn.DISPIMG("ID_BF50D48D851141BAA6ADE8CA6C96EDF8",1)</f>
        <v>=DISPIMG("ID_BF50D48D851141BAA6ADE8CA6C96EDF8",1)</v>
      </c>
      <c r="G294" s="22" t="s">
        <v>34</v>
      </c>
      <c r="H294" s="23" t="s">
        <v>12</v>
      </c>
      <c r="I294" s="34">
        <f t="shared" si="5"/>
        <v>1392.57583010575</v>
      </c>
      <c r="J294" s="35">
        <v>9600</v>
      </c>
    </row>
    <row r="295" spans="1:10">
      <c r="A295" s="20"/>
      <c r="B295" s="14"/>
      <c r="C295" s="13"/>
      <c r="D295" s="13"/>
      <c r="E295" s="13"/>
      <c r="F295" s="22"/>
      <c r="G295" s="22"/>
      <c r="H295" s="24" t="s">
        <v>13</v>
      </c>
      <c r="I295" s="34">
        <f t="shared" si="5"/>
        <v>1392.57583010575</v>
      </c>
      <c r="J295" s="35">
        <v>9600</v>
      </c>
    </row>
    <row r="296" spans="1:10">
      <c r="A296" s="20"/>
      <c r="B296" s="14"/>
      <c r="C296" s="13"/>
      <c r="D296" s="13"/>
      <c r="E296" s="13"/>
      <c r="F296" s="22"/>
      <c r="G296" s="22"/>
      <c r="H296" s="44"/>
      <c r="I296" s="34"/>
      <c r="J296" s="49"/>
    </row>
    <row r="297" ht="17" spans="1:10">
      <c r="A297" s="20"/>
      <c r="B297" s="14" t="s">
        <v>35</v>
      </c>
      <c r="C297" s="13" t="s">
        <v>36</v>
      </c>
      <c r="D297" s="13" t="s">
        <v>37</v>
      </c>
      <c r="E297" s="13" t="s">
        <v>38</v>
      </c>
      <c r="F297" s="22" t="str">
        <f>_xlfn.DISPIMG("ID_D87EB6BB140D4C8F8FB162A0E4EA0637",1)</f>
        <v>=DISPIMG("ID_D87EB6BB140D4C8F8FB162A0E4EA0637",1)</v>
      </c>
      <c r="G297" s="22" t="s">
        <v>39</v>
      </c>
      <c r="H297" s="23" t="s">
        <v>12</v>
      </c>
      <c r="I297" s="34">
        <f t="shared" si="5"/>
        <v>1813.24977878353</v>
      </c>
      <c r="J297" s="35">
        <v>12500</v>
      </c>
    </row>
    <row r="298" spans="1:10">
      <c r="A298" s="20"/>
      <c r="B298" s="14"/>
      <c r="C298" s="13"/>
      <c r="D298" s="13"/>
      <c r="E298" s="13"/>
      <c r="F298" s="22"/>
      <c r="G298" s="22"/>
      <c r="H298" s="24" t="s">
        <v>13</v>
      </c>
      <c r="I298" s="34">
        <f t="shared" si="5"/>
        <v>1813.24977878353</v>
      </c>
      <c r="J298" s="35">
        <v>12500</v>
      </c>
    </row>
    <row r="299" spans="1:10">
      <c r="A299" s="20"/>
      <c r="B299" s="14"/>
      <c r="C299" s="13"/>
      <c r="D299" s="13"/>
      <c r="E299" s="13"/>
      <c r="F299" s="22"/>
      <c r="G299" s="22"/>
      <c r="H299" s="44"/>
      <c r="I299" s="34"/>
      <c r="J299" s="49"/>
    </row>
    <row r="300" ht="17" spans="1:10">
      <c r="A300" s="20"/>
      <c r="B300" s="14" t="s">
        <v>40</v>
      </c>
      <c r="C300" s="13" t="s">
        <v>41</v>
      </c>
      <c r="D300" s="13" t="s">
        <v>42</v>
      </c>
      <c r="E300" s="13" t="s">
        <v>43</v>
      </c>
      <c r="F300" s="22" t="str">
        <f>_xlfn.DISPIMG("ID_99A840C653A840049FA354E03D2E73F4",1)</f>
        <v>=DISPIMG("ID_99A840C653A840049FA354E03D2E73F4",1)</v>
      </c>
      <c r="G300" s="22" t="s">
        <v>44</v>
      </c>
      <c r="H300" s="23" t="s">
        <v>12</v>
      </c>
      <c r="I300" s="34">
        <f t="shared" si="5"/>
        <v>2611.07968144828</v>
      </c>
      <c r="J300" s="35">
        <v>18000</v>
      </c>
    </row>
    <row r="301" spans="1:10">
      <c r="A301" s="20"/>
      <c r="B301" s="14"/>
      <c r="C301" s="13"/>
      <c r="D301" s="13"/>
      <c r="E301" s="13"/>
      <c r="F301" s="22"/>
      <c r="G301" s="22"/>
      <c r="H301" s="24" t="s">
        <v>13</v>
      </c>
      <c r="I301" s="34">
        <f t="shared" si="5"/>
        <v>2611.07968144828</v>
      </c>
      <c r="J301" s="35">
        <v>18000</v>
      </c>
    </row>
    <row r="302" spans="1:10">
      <c r="A302" s="20"/>
      <c r="B302" s="14"/>
      <c r="C302" s="13"/>
      <c r="D302" s="13"/>
      <c r="E302" s="13"/>
      <c r="F302" s="22"/>
      <c r="G302" s="22"/>
      <c r="H302" s="44"/>
      <c r="I302" s="34"/>
      <c r="J302" s="49"/>
    </row>
    <row r="303" ht="17" spans="1:10">
      <c r="A303" s="20"/>
      <c r="B303" s="14" t="s">
        <v>45</v>
      </c>
      <c r="C303" s="13" t="s">
        <v>46</v>
      </c>
      <c r="D303" s="13" t="s">
        <v>47</v>
      </c>
      <c r="E303" s="13" t="s">
        <v>48</v>
      </c>
      <c r="F303" s="22" t="str">
        <f>_xlfn.DISPIMG("ID_B31FFF6BD5EC44EEA55F721DEDA6C25F",1)</f>
        <v>=DISPIMG("ID_B31FFF6BD5EC44EEA55F721DEDA6C25F",1)</v>
      </c>
      <c r="G303" s="22" t="s">
        <v>49</v>
      </c>
      <c r="H303" s="23" t="s">
        <v>12</v>
      </c>
      <c r="I303" s="34">
        <f t="shared" ref="I302:I365" si="6">SUM(J303/6.8937)</f>
        <v>1740.71978763219</v>
      </c>
      <c r="J303" s="35">
        <v>12000</v>
      </c>
    </row>
    <row r="304" spans="1:10">
      <c r="A304" s="20"/>
      <c r="B304" s="14"/>
      <c r="C304" s="13"/>
      <c r="D304" s="13"/>
      <c r="E304" s="13"/>
      <c r="F304" s="22"/>
      <c r="G304" s="22"/>
      <c r="H304" s="24" t="s">
        <v>13</v>
      </c>
      <c r="I304" s="34">
        <f t="shared" si="6"/>
        <v>1740.71978763219</v>
      </c>
      <c r="J304" s="35">
        <v>12000</v>
      </c>
    </row>
    <row r="305" spans="1:10">
      <c r="A305" s="20"/>
      <c r="B305" s="14"/>
      <c r="C305" s="13"/>
      <c r="D305" s="13"/>
      <c r="E305" s="13"/>
      <c r="F305" s="22"/>
      <c r="G305" s="22"/>
      <c r="H305" s="44"/>
      <c r="I305" s="34"/>
      <c r="J305" s="49"/>
    </row>
    <row r="306" ht="17" spans="1:10">
      <c r="A306" s="20"/>
      <c r="B306" s="14" t="s">
        <v>50</v>
      </c>
      <c r="C306" s="13" t="s">
        <v>51</v>
      </c>
      <c r="D306" s="13" t="s">
        <v>52</v>
      </c>
      <c r="E306" s="13" t="s">
        <v>53</v>
      </c>
      <c r="F306" s="22" t="str">
        <f>_xlfn.DISPIMG("ID_B7F222FF69B549C684E0BA4A14DD8FF8",1)</f>
        <v>=DISPIMG("ID_B7F222FF69B549C684E0BA4A14DD8FF8",1)</v>
      </c>
      <c r="G306" s="22" t="s">
        <v>54</v>
      </c>
      <c r="H306" s="23" t="s">
        <v>12</v>
      </c>
      <c r="I306" s="34">
        <f t="shared" si="6"/>
        <v>1740.71978763219</v>
      </c>
      <c r="J306" s="35">
        <v>12000</v>
      </c>
    </row>
    <row r="307" spans="1:10">
      <c r="A307" s="20"/>
      <c r="B307" s="15" t="s">
        <v>55</v>
      </c>
      <c r="C307" s="16" t="s">
        <v>56</v>
      </c>
      <c r="D307" s="13"/>
      <c r="E307" s="13"/>
      <c r="F307" s="22"/>
      <c r="G307" s="22"/>
      <c r="H307" s="24" t="s">
        <v>13</v>
      </c>
      <c r="I307" s="34">
        <f t="shared" si="6"/>
        <v>1740.71978763219</v>
      </c>
      <c r="J307" s="35">
        <v>12000</v>
      </c>
    </row>
    <row r="308" spans="1:10">
      <c r="A308" s="20"/>
      <c r="B308" s="17"/>
      <c r="C308" s="18"/>
      <c r="D308" s="13"/>
      <c r="E308" s="13"/>
      <c r="F308" s="22"/>
      <c r="G308" s="22"/>
      <c r="H308" s="44"/>
      <c r="I308" s="34"/>
      <c r="J308" s="49"/>
    </row>
    <row r="309" ht="14.4" customHeight="1" spans="1:10">
      <c r="A309" s="19" t="str">
        <f>_xlfn.DISPIMG("ID_FF9C40D8F03D44238EA9A24C82FD625E",1)</f>
        <v>=DISPIMG("ID_FF9C40D8F03D44238EA9A24C82FD625E",1)</v>
      </c>
      <c r="B309" s="8" t="s">
        <v>57</v>
      </c>
      <c r="C309" s="9" t="s">
        <v>1</v>
      </c>
      <c r="D309" s="10" t="s">
        <v>2</v>
      </c>
      <c r="E309" s="8"/>
      <c r="F309" s="9" t="s">
        <v>3</v>
      </c>
      <c r="G309" s="21" t="s">
        <v>4</v>
      </c>
      <c r="H309" s="10" t="s">
        <v>5</v>
      </c>
      <c r="I309" s="34" t="s">
        <v>6</v>
      </c>
      <c r="J309" s="33" t="s">
        <v>6</v>
      </c>
    </row>
    <row r="310" ht="17" spans="1:10">
      <c r="A310" s="20"/>
      <c r="B310" s="11" t="s">
        <v>7</v>
      </c>
      <c r="C310" s="12" t="s">
        <v>8</v>
      </c>
      <c r="D310" s="13" t="s">
        <v>9</v>
      </c>
      <c r="E310" s="13" t="s">
        <v>73</v>
      </c>
      <c r="F310" s="22" t="str">
        <f>_xlfn.DISPIMG("ID_CC37AECAD65B4C8F955DEF026CAEA986",1)</f>
        <v>=DISPIMG("ID_CC37AECAD65B4C8F955DEF026CAEA986",1)</v>
      </c>
      <c r="G310" s="22" t="s">
        <v>11</v>
      </c>
      <c r="H310" s="23" t="s">
        <v>12</v>
      </c>
      <c r="I310" s="34">
        <f t="shared" si="6"/>
        <v>1269.27484514847</v>
      </c>
      <c r="J310" s="35">
        <v>8750</v>
      </c>
    </row>
    <row r="311" spans="1:10">
      <c r="A311" s="20"/>
      <c r="B311" s="11"/>
      <c r="C311" s="12"/>
      <c r="D311" s="13"/>
      <c r="E311" s="13"/>
      <c r="F311" s="22"/>
      <c r="G311" s="22"/>
      <c r="H311" s="24" t="s">
        <v>13</v>
      </c>
      <c r="I311" s="34">
        <f t="shared" si="6"/>
        <v>1269.27484514847</v>
      </c>
      <c r="J311" s="35">
        <v>8750</v>
      </c>
    </row>
    <row r="312" spans="1:10">
      <c r="A312" s="20"/>
      <c r="B312" s="11"/>
      <c r="C312" s="12"/>
      <c r="D312" s="13"/>
      <c r="E312" s="13"/>
      <c r="F312" s="22"/>
      <c r="G312" s="22"/>
      <c r="H312" s="24" t="s">
        <v>14</v>
      </c>
      <c r="I312" s="34">
        <f t="shared" si="6"/>
        <v>1523.12981417816</v>
      </c>
      <c r="J312" s="35">
        <v>10500</v>
      </c>
    </row>
    <row r="313" ht="17" spans="1:10">
      <c r="A313" s="20"/>
      <c r="B313" s="14" t="s">
        <v>15</v>
      </c>
      <c r="C313" s="13" t="s">
        <v>16</v>
      </c>
      <c r="D313" s="13" t="s">
        <v>17</v>
      </c>
      <c r="E313" s="13" t="s">
        <v>17</v>
      </c>
      <c r="F313" s="22" t="str">
        <f>_xlfn.DISPIMG("ID_69B60DB386CE4560973D0737F6E54647",1)</f>
        <v>=DISPIMG("ID_69B60DB386CE4560973D0737F6E54647",1)</v>
      </c>
      <c r="G313" s="22" t="s">
        <v>18</v>
      </c>
      <c r="H313" s="23" t="s">
        <v>12</v>
      </c>
      <c r="I313" s="34">
        <f t="shared" si="6"/>
        <v>2466.0196991456</v>
      </c>
      <c r="J313" s="35">
        <v>17000</v>
      </c>
    </row>
    <row r="314" spans="1:10">
      <c r="A314" s="20"/>
      <c r="B314" s="14"/>
      <c r="C314" s="13"/>
      <c r="D314" s="13"/>
      <c r="E314" s="13"/>
      <c r="F314" s="22"/>
      <c r="G314" s="22"/>
      <c r="H314" s="24" t="s">
        <v>13</v>
      </c>
      <c r="I314" s="34">
        <f t="shared" si="6"/>
        <v>2466.0196991456</v>
      </c>
      <c r="J314" s="35">
        <v>17000</v>
      </c>
    </row>
    <row r="315" spans="1:10">
      <c r="A315" s="20"/>
      <c r="B315" s="14"/>
      <c r="C315" s="13"/>
      <c r="D315" s="13"/>
      <c r="E315" s="13"/>
      <c r="F315" s="22"/>
      <c r="G315" s="22"/>
      <c r="H315" s="44"/>
      <c r="I315" s="34"/>
      <c r="J315" s="49"/>
    </row>
    <row r="316" ht="17.75" spans="1:10">
      <c r="A316" s="20"/>
      <c r="B316" s="14" t="s">
        <v>20</v>
      </c>
      <c r="C316" s="13" t="s">
        <v>21</v>
      </c>
      <c r="D316" s="13" t="s">
        <v>22</v>
      </c>
      <c r="E316" s="31" t="s">
        <v>23</v>
      </c>
      <c r="F316" s="22" t="str">
        <f>_xlfn.DISPIMG("ID_9C08CA9AE7C14F6EA47D8B297399ADA9",1)</f>
        <v>=DISPIMG("ID_9C08CA9AE7C14F6EA47D8B297399ADA9",1)</v>
      </c>
      <c r="G316" s="22" t="s">
        <v>24</v>
      </c>
      <c r="H316" s="23" t="s">
        <v>12</v>
      </c>
      <c r="I316" s="34">
        <f t="shared" si="6"/>
        <v>1269.27484514847</v>
      </c>
      <c r="J316" s="35">
        <v>8750</v>
      </c>
    </row>
    <row r="317" ht="17.55" spans="1:10">
      <c r="A317" s="20"/>
      <c r="B317" s="14"/>
      <c r="C317" s="13"/>
      <c r="D317" s="13"/>
      <c r="E317" s="41"/>
      <c r="F317" s="22"/>
      <c r="G317" s="22"/>
      <c r="H317" s="24" t="s">
        <v>13</v>
      </c>
      <c r="I317" s="34">
        <f t="shared" si="6"/>
        <v>1269.27484514847</v>
      </c>
      <c r="J317" s="35">
        <v>8750</v>
      </c>
    </row>
    <row r="318" spans="1:10">
      <c r="A318" s="20"/>
      <c r="B318" s="14"/>
      <c r="C318" s="13"/>
      <c r="D318" s="13"/>
      <c r="E318" s="42"/>
      <c r="F318" s="22"/>
      <c r="G318" s="22"/>
      <c r="H318" s="44"/>
      <c r="I318" s="34"/>
      <c r="J318" s="49"/>
    </row>
    <row r="319" ht="17" spans="1:10">
      <c r="A319" s="20"/>
      <c r="B319" s="14" t="s">
        <v>25</v>
      </c>
      <c r="C319" s="13" t="s">
        <v>26</v>
      </c>
      <c r="D319" s="13" t="s">
        <v>27</v>
      </c>
      <c r="E319" s="13" t="s">
        <v>28</v>
      </c>
      <c r="F319" s="22" t="str">
        <f>_xlfn.DISPIMG("ID_7AA3402384DD40C59A2D7BB489F3E02A",1)</f>
        <v>=DISPIMG("ID_7AA3402384DD40C59A2D7BB489F3E02A",1)</v>
      </c>
      <c r="G319" s="22" t="s">
        <v>29</v>
      </c>
      <c r="H319" s="23" t="s">
        <v>12</v>
      </c>
      <c r="I319" s="34">
        <f t="shared" si="6"/>
        <v>1668.18979648084</v>
      </c>
      <c r="J319" s="35">
        <v>11500</v>
      </c>
    </row>
    <row r="320" spans="1:10">
      <c r="A320" s="20"/>
      <c r="B320" s="14"/>
      <c r="C320" s="13"/>
      <c r="D320" s="13"/>
      <c r="E320" s="13"/>
      <c r="F320" s="22"/>
      <c r="G320" s="22"/>
      <c r="H320" s="24" t="s">
        <v>13</v>
      </c>
      <c r="I320" s="34">
        <f t="shared" si="6"/>
        <v>1668.18979648084</v>
      </c>
      <c r="J320" s="35">
        <v>11500</v>
      </c>
    </row>
    <row r="321" spans="1:10">
      <c r="A321" s="20"/>
      <c r="B321" s="14"/>
      <c r="C321" s="13"/>
      <c r="D321" s="13"/>
      <c r="E321" s="13"/>
      <c r="F321" s="22"/>
      <c r="G321" s="22"/>
      <c r="H321" s="24" t="s">
        <v>14</v>
      </c>
      <c r="I321" s="34">
        <f t="shared" si="6"/>
        <v>2030.83975223755</v>
      </c>
      <c r="J321" s="35">
        <v>14000</v>
      </c>
    </row>
    <row r="322" ht="17" spans="1:10">
      <c r="A322" s="20"/>
      <c r="B322" s="14" t="s">
        <v>30</v>
      </c>
      <c r="C322" s="13" t="s">
        <v>31</v>
      </c>
      <c r="D322" s="13" t="s">
        <v>32</v>
      </c>
      <c r="E322" s="13" t="s">
        <v>33</v>
      </c>
      <c r="F322" s="22" t="str">
        <f>_xlfn.DISPIMG("ID_BF50D48D851141BAA6ADE8CA6C96EDF8",1)</f>
        <v>=DISPIMG("ID_BF50D48D851141BAA6ADE8CA6C96EDF8",1)</v>
      </c>
      <c r="G322" s="22" t="s">
        <v>34</v>
      </c>
      <c r="H322" s="23" t="s">
        <v>12</v>
      </c>
      <c r="I322" s="34">
        <f t="shared" si="6"/>
        <v>1378.06983187548</v>
      </c>
      <c r="J322" s="35">
        <v>9500</v>
      </c>
    </row>
    <row r="323" spans="1:10">
      <c r="A323" s="20"/>
      <c r="B323" s="14"/>
      <c r="C323" s="13"/>
      <c r="D323" s="13"/>
      <c r="E323" s="13"/>
      <c r="F323" s="22"/>
      <c r="G323" s="22"/>
      <c r="H323" s="24" t="s">
        <v>13</v>
      </c>
      <c r="I323" s="34">
        <f t="shared" si="6"/>
        <v>1378.06983187548</v>
      </c>
      <c r="J323" s="35">
        <v>9500</v>
      </c>
    </row>
    <row r="324" spans="1:10">
      <c r="A324" s="20"/>
      <c r="B324" s="14"/>
      <c r="C324" s="13"/>
      <c r="D324" s="13"/>
      <c r="E324" s="13"/>
      <c r="F324" s="22"/>
      <c r="G324" s="22"/>
      <c r="H324" s="44"/>
      <c r="I324" s="34"/>
      <c r="J324" s="49"/>
    </row>
    <row r="325" ht="17" spans="1:10">
      <c r="A325" s="20"/>
      <c r="B325" s="14" t="s">
        <v>35</v>
      </c>
      <c r="C325" s="13" t="s">
        <v>36</v>
      </c>
      <c r="D325" s="13" t="s">
        <v>37</v>
      </c>
      <c r="E325" s="13" t="s">
        <v>38</v>
      </c>
      <c r="F325" s="22" t="str">
        <f>_xlfn.DISPIMG("ID_D87EB6BB140D4C8F8FB162A0E4EA0637",1)</f>
        <v>=DISPIMG("ID_D87EB6BB140D4C8F8FB162A0E4EA0637",1)</v>
      </c>
      <c r="G325" s="22" t="s">
        <v>39</v>
      </c>
      <c r="H325" s="23" t="s">
        <v>12</v>
      </c>
      <c r="I325" s="34">
        <f t="shared" si="6"/>
        <v>1668.18979648084</v>
      </c>
      <c r="J325" s="35">
        <v>11500</v>
      </c>
    </row>
    <row r="326" spans="1:10">
      <c r="A326" s="20"/>
      <c r="B326" s="14"/>
      <c r="C326" s="13"/>
      <c r="D326" s="13"/>
      <c r="E326" s="13"/>
      <c r="F326" s="22"/>
      <c r="G326" s="22"/>
      <c r="H326" s="24" t="s">
        <v>13</v>
      </c>
      <c r="I326" s="34">
        <f t="shared" si="6"/>
        <v>1668.18979648084</v>
      </c>
      <c r="J326" s="35">
        <v>11500</v>
      </c>
    </row>
    <row r="327" spans="1:10">
      <c r="A327" s="20"/>
      <c r="B327" s="14"/>
      <c r="C327" s="13"/>
      <c r="D327" s="13"/>
      <c r="E327" s="13"/>
      <c r="F327" s="22"/>
      <c r="G327" s="22"/>
      <c r="H327" s="44"/>
      <c r="I327" s="34"/>
      <c r="J327" s="49"/>
    </row>
    <row r="328" ht="17" spans="1:10">
      <c r="A328" s="20"/>
      <c r="B328" s="14" t="s">
        <v>40</v>
      </c>
      <c r="C328" s="13" t="s">
        <v>41</v>
      </c>
      <c r="D328" s="13" t="s">
        <v>42</v>
      </c>
      <c r="E328" s="13" t="s">
        <v>43</v>
      </c>
      <c r="F328" s="22" t="str">
        <f>_xlfn.DISPIMG("ID_99A840C653A840049FA354E03D2E73F4",1)</f>
        <v>=DISPIMG("ID_99A840C653A840049FA354E03D2E73F4",1)</v>
      </c>
      <c r="G328" s="22" t="s">
        <v>44</v>
      </c>
      <c r="H328" s="23" t="s">
        <v>12</v>
      </c>
      <c r="I328" s="34">
        <f t="shared" si="6"/>
        <v>2466.0196991456</v>
      </c>
      <c r="J328" s="35">
        <v>17000</v>
      </c>
    </row>
    <row r="329" spans="1:10">
      <c r="A329" s="20"/>
      <c r="B329" s="14"/>
      <c r="C329" s="13"/>
      <c r="D329" s="13"/>
      <c r="E329" s="13"/>
      <c r="F329" s="22"/>
      <c r="G329" s="22"/>
      <c r="H329" s="24" t="s">
        <v>13</v>
      </c>
      <c r="I329" s="34">
        <f t="shared" si="6"/>
        <v>2466.0196991456</v>
      </c>
      <c r="J329" s="35">
        <v>17000</v>
      </c>
    </row>
    <row r="330" spans="1:10">
      <c r="A330" s="20"/>
      <c r="B330" s="14"/>
      <c r="C330" s="13"/>
      <c r="D330" s="13"/>
      <c r="E330" s="13"/>
      <c r="F330" s="22"/>
      <c r="G330" s="22"/>
      <c r="H330" s="44"/>
      <c r="I330" s="34"/>
      <c r="J330" s="49"/>
    </row>
    <row r="331" ht="17" spans="1:10">
      <c r="A331" s="20"/>
      <c r="B331" s="14" t="s">
        <v>45</v>
      </c>
      <c r="C331" s="13" t="s">
        <v>46</v>
      </c>
      <c r="D331" s="13" t="s">
        <v>47</v>
      </c>
      <c r="E331" s="13" t="s">
        <v>48</v>
      </c>
      <c r="F331" s="22" t="str">
        <f>_xlfn.DISPIMG("ID_B31FFF6BD5EC44EEA55F721DEDA6C25F",1)</f>
        <v>=DISPIMG("ID_B31FFF6BD5EC44EEA55F721DEDA6C25F",1)</v>
      </c>
      <c r="G331" s="22" t="s">
        <v>49</v>
      </c>
      <c r="H331" s="23" t="s">
        <v>12</v>
      </c>
      <c r="I331" s="34">
        <f t="shared" si="6"/>
        <v>1595.6598053295</v>
      </c>
      <c r="J331" s="35">
        <v>11000</v>
      </c>
    </row>
    <row r="332" spans="1:10">
      <c r="A332" s="20"/>
      <c r="B332" s="14"/>
      <c r="C332" s="13"/>
      <c r="D332" s="13"/>
      <c r="E332" s="13"/>
      <c r="F332" s="22"/>
      <c r="G332" s="22"/>
      <c r="H332" s="24" t="s">
        <v>13</v>
      </c>
      <c r="I332" s="34">
        <f t="shared" si="6"/>
        <v>1595.6598053295</v>
      </c>
      <c r="J332" s="35">
        <v>11000</v>
      </c>
    </row>
    <row r="333" spans="1:10">
      <c r="A333" s="20"/>
      <c r="B333" s="14"/>
      <c r="C333" s="13"/>
      <c r="D333" s="13"/>
      <c r="E333" s="13"/>
      <c r="F333" s="22"/>
      <c r="G333" s="22"/>
      <c r="H333" s="44"/>
      <c r="I333" s="34"/>
      <c r="J333" s="49"/>
    </row>
    <row r="334" ht="17" spans="1:10">
      <c r="A334" s="20"/>
      <c r="B334" s="14" t="s">
        <v>50</v>
      </c>
      <c r="C334" s="13" t="s">
        <v>51</v>
      </c>
      <c r="D334" s="13" t="s">
        <v>52</v>
      </c>
      <c r="E334" s="13" t="s">
        <v>53</v>
      </c>
      <c r="F334" s="22" t="str">
        <f>_xlfn.DISPIMG("ID_B7F222FF69B549C684E0BA4A14DD8FF8",1)</f>
        <v>=DISPIMG("ID_B7F222FF69B549C684E0BA4A14DD8FF8",1)</v>
      </c>
      <c r="G334" s="22" t="s">
        <v>54</v>
      </c>
      <c r="H334" s="23" t="s">
        <v>19</v>
      </c>
      <c r="I334" s="34">
        <f t="shared" si="6"/>
        <v>1595.6598053295</v>
      </c>
      <c r="J334" s="35">
        <v>11000</v>
      </c>
    </row>
    <row r="335" spans="1:10">
      <c r="A335" s="20"/>
      <c r="B335" s="15" t="s">
        <v>55</v>
      </c>
      <c r="C335" s="16" t="s">
        <v>56</v>
      </c>
      <c r="D335" s="13"/>
      <c r="E335" s="13"/>
      <c r="F335" s="22"/>
      <c r="G335" s="22"/>
      <c r="H335" s="24" t="s">
        <v>13</v>
      </c>
      <c r="I335" s="34">
        <f t="shared" si="6"/>
        <v>1595.6598053295</v>
      </c>
      <c r="J335" s="35">
        <v>11000</v>
      </c>
    </row>
    <row r="336" spans="1:10">
      <c r="A336" s="40"/>
      <c r="B336" s="17"/>
      <c r="C336" s="18"/>
      <c r="D336" s="13"/>
      <c r="E336" s="13"/>
      <c r="F336" s="22"/>
      <c r="G336" s="22"/>
      <c r="H336" s="44"/>
      <c r="I336" s="34"/>
      <c r="J336" s="49"/>
    </row>
    <row r="337" ht="14.4" customHeight="1" spans="1:10">
      <c r="A337" s="19" t="str">
        <f>_xlfn.DISPIMG("ID_9626CDE9AA574AF59A7165232B24FB1F",1)</f>
        <v>=DISPIMG("ID_9626CDE9AA574AF59A7165232B24FB1F",1)</v>
      </c>
      <c r="B337" s="8" t="s">
        <v>57</v>
      </c>
      <c r="C337" s="9" t="s">
        <v>1</v>
      </c>
      <c r="D337" s="10" t="s">
        <v>2</v>
      </c>
      <c r="E337" s="8"/>
      <c r="F337" s="9" t="s">
        <v>3</v>
      </c>
      <c r="G337" s="21" t="s">
        <v>4</v>
      </c>
      <c r="H337" s="10" t="s">
        <v>5</v>
      </c>
      <c r="I337" s="34" t="s">
        <v>6</v>
      </c>
      <c r="J337" s="33" t="s">
        <v>6</v>
      </c>
    </row>
    <row r="338" ht="17" spans="1:10">
      <c r="A338" s="20"/>
      <c r="B338" s="11" t="s">
        <v>7</v>
      </c>
      <c r="C338" s="12" t="s">
        <v>8</v>
      </c>
      <c r="D338" s="13" t="s">
        <v>9</v>
      </c>
      <c r="E338" s="13" t="s">
        <v>74</v>
      </c>
      <c r="F338" s="22" t="str">
        <f>_xlfn.DISPIMG("ID_CC37AECAD65B4C8F955DEF026CAEA986",1)</f>
        <v>=DISPIMG("ID_CC37AECAD65B4C8F955DEF026CAEA986",1)</v>
      </c>
      <c r="G338" s="22" t="s">
        <v>11</v>
      </c>
      <c r="H338" s="23" t="s">
        <v>75</v>
      </c>
      <c r="I338" s="34">
        <f t="shared" si="6"/>
        <v>1269.27484514847</v>
      </c>
      <c r="J338" s="35">
        <v>8750</v>
      </c>
    </row>
    <row r="339" spans="1:10">
      <c r="A339" s="20"/>
      <c r="B339" s="11"/>
      <c r="C339" s="12"/>
      <c r="D339" s="13"/>
      <c r="E339" s="13"/>
      <c r="F339" s="22"/>
      <c r="G339" s="22"/>
      <c r="H339" s="24" t="s">
        <v>13</v>
      </c>
      <c r="I339" s="34">
        <f t="shared" si="6"/>
        <v>1269.27484514847</v>
      </c>
      <c r="J339" s="35">
        <v>8750</v>
      </c>
    </row>
    <row r="340" spans="1:10">
      <c r="A340" s="20"/>
      <c r="B340" s="11"/>
      <c r="C340" s="12"/>
      <c r="D340" s="13"/>
      <c r="E340" s="13"/>
      <c r="F340" s="22"/>
      <c r="G340" s="22"/>
      <c r="H340" s="24" t="s">
        <v>14</v>
      </c>
      <c r="I340" s="34">
        <f t="shared" si="6"/>
        <v>1523.12981417816</v>
      </c>
      <c r="J340" s="35">
        <v>10500</v>
      </c>
    </row>
    <row r="341" ht="17" spans="1:10">
      <c r="A341" s="20"/>
      <c r="B341" s="14" t="s">
        <v>15</v>
      </c>
      <c r="C341" s="13" t="s">
        <v>16</v>
      </c>
      <c r="D341" s="13" t="s">
        <v>17</v>
      </c>
      <c r="E341" s="13" t="s">
        <v>17</v>
      </c>
      <c r="F341" s="22" t="str">
        <f>_xlfn.DISPIMG("ID_69B60DB386CE4560973D0737F6E54647",1)</f>
        <v>=DISPIMG("ID_69B60DB386CE4560973D0737F6E54647",1)</v>
      </c>
      <c r="G341" s="22" t="s">
        <v>18</v>
      </c>
      <c r="H341" s="23" t="s">
        <v>12</v>
      </c>
      <c r="I341" s="34">
        <f t="shared" si="6"/>
        <v>2466.0196991456</v>
      </c>
      <c r="J341" s="35">
        <v>17000</v>
      </c>
    </row>
    <row r="342" spans="1:10">
      <c r="A342" s="20"/>
      <c r="B342" s="14"/>
      <c r="C342" s="13"/>
      <c r="D342" s="13"/>
      <c r="E342" s="13"/>
      <c r="F342" s="22"/>
      <c r="G342" s="22"/>
      <c r="H342" s="24" t="s">
        <v>13</v>
      </c>
      <c r="I342" s="34">
        <f t="shared" si="6"/>
        <v>2466.0196991456</v>
      </c>
      <c r="J342" s="35">
        <v>17000</v>
      </c>
    </row>
    <row r="343" spans="1:10">
      <c r="A343" s="20"/>
      <c r="B343" s="14"/>
      <c r="C343" s="13"/>
      <c r="D343" s="13"/>
      <c r="E343" s="13"/>
      <c r="F343" s="22"/>
      <c r="G343" s="22"/>
      <c r="H343" s="24" t="s">
        <v>14</v>
      </c>
      <c r="I343" s="34">
        <f t="shared" si="6"/>
        <v>2466.0196991456</v>
      </c>
      <c r="J343" s="35">
        <v>17000</v>
      </c>
    </row>
    <row r="344" ht="17.75" spans="1:10">
      <c r="A344" s="20"/>
      <c r="B344" s="14" t="s">
        <v>20</v>
      </c>
      <c r="C344" s="13" t="s">
        <v>21</v>
      </c>
      <c r="D344" s="13" t="s">
        <v>22</v>
      </c>
      <c r="E344" s="31" t="s">
        <v>23</v>
      </c>
      <c r="F344" s="22" t="str">
        <f>_xlfn.DISPIMG("ID_9C08CA9AE7C14F6EA47D8B297399ADA9",1)</f>
        <v>=DISPIMG("ID_9C08CA9AE7C14F6EA47D8B297399ADA9",1)</v>
      </c>
      <c r="G344" s="22" t="s">
        <v>24</v>
      </c>
      <c r="H344" s="23" t="s">
        <v>12</v>
      </c>
      <c r="I344" s="34">
        <f t="shared" si="6"/>
        <v>1269.27484514847</v>
      </c>
      <c r="J344" s="35">
        <v>8750</v>
      </c>
    </row>
    <row r="345" ht="17.55" spans="1:10">
      <c r="A345" s="20"/>
      <c r="B345" s="14"/>
      <c r="C345" s="13"/>
      <c r="D345" s="13"/>
      <c r="E345" s="41"/>
      <c r="F345" s="22"/>
      <c r="G345" s="22"/>
      <c r="H345" s="24" t="s">
        <v>13</v>
      </c>
      <c r="I345" s="34">
        <f t="shared" si="6"/>
        <v>1269.27484514847</v>
      </c>
      <c r="J345" s="35">
        <v>8750</v>
      </c>
    </row>
    <row r="346" spans="1:10">
      <c r="A346" s="20"/>
      <c r="B346" s="14"/>
      <c r="C346" s="13"/>
      <c r="D346" s="13"/>
      <c r="E346" s="42"/>
      <c r="F346" s="22"/>
      <c r="G346" s="22"/>
      <c r="H346" s="24"/>
      <c r="I346" s="34"/>
      <c r="J346" s="49"/>
    </row>
    <row r="347" ht="17" spans="1:10">
      <c r="A347" s="20"/>
      <c r="B347" s="14" t="s">
        <v>25</v>
      </c>
      <c r="C347" s="13" t="s">
        <v>26</v>
      </c>
      <c r="D347" s="13" t="s">
        <v>27</v>
      </c>
      <c r="E347" s="13" t="s">
        <v>28</v>
      </c>
      <c r="F347" s="22" t="str">
        <f>_xlfn.DISPIMG("ID_7AA3402384DD40C59A2D7BB489F3E02A",1)</f>
        <v>=DISPIMG("ID_7AA3402384DD40C59A2D7BB489F3E02A",1)</v>
      </c>
      <c r="G347" s="22" t="s">
        <v>29</v>
      </c>
      <c r="H347" s="23" t="s">
        <v>12</v>
      </c>
      <c r="I347" s="34">
        <f t="shared" si="6"/>
        <v>1668.18979648084</v>
      </c>
      <c r="J347" s="35">
        <v>11500</v>
      </c>
    </row>
    <row r="348" spans="1:10">
      <c r="A348" s="20"/>
      <c r="B348" s="14"/>
      <c r="C348" s="13"/>
      <c r="D348" s="13"/>
      <c r="E348" s="13"/>
      <c r="F348" s="22"/>
      <c r="G348" s="22"/>
      <c r="H348" s="24" t="s">
        <v>13</v>
      </c>
      <c r="I348" s="34">
        <f t="shared" si="6"/>
        <v>1668.18979648084</v>
      </c>
      <c r="J348" s="35">
        <v>11500</v>
      </c>
    </row>
    <row r="349" spans="1:10">
      <c r="A349" s="20"/>
      <c r="B349" s="14"/>
      <c r="C349" s="13"/>
      <c r="D349" s="13"/>
      <c r="E349" s="13"/>
      <c r="F349" s="22"/>
      <c r="G349" s="22"/>
      <c r="H349" s="24" t="s">
        <v>14</v>
      </c>
      <c r="I349" s="34">
        <f t="shared" si="6"/>
        <v>2030.83975223755</v>
      </c>
      <c r="J349" s="35">
        <v>14000</v>
      </c>
    </row>
    <row r="350" ht="17" spans="1:10">
      <c r="A350" s="20"/>
      <c r="B350" s="14" t="s">
        <v>30</v>
      </c>
      <c r="C350" s="13" t="s">
        <v>31</v>
      </c>
      <c r="D350" s="13" t="s">
        <v>32</v>
      </c>
      <c r="E350" s="13" t="s">
        <v>33</v>
      </c>
      <c r="F350" s="22" t="str">
        <f>_xlfn.DISPIMG("ID_BF50D48D851141BAA6ADE8CA6C96EDF8",1)</f>
        <v>=DISPIMG("ID_BF50D48D851141BAA6ADE8CA6C96EDF8",1)</v>
      </c>
      <c r="G350" s="22" t="s">
        <v>34</v>
      </c>
      <c r="H350" s="23" t="s">
        <v>12</v>
      </c>
      <c r="I350" s="34">
        <f t="shared" si="6"/>
        <v>1378.06983187548</v>
      </c>
      <c r="J350" s="35">
        <v>9500</v>
      </c>
    </row>
    <row r="351" spans="1:10">
      <c r="A351" s="20"/>
      <c r="B351" s="14"/>
      <c r="C351" s="13"/>
      <c r="D351" s="13"/>
      <c r="E351" s="13"/>
      <c r="F351" s="22"/>
      <c r="G351" s="22"/>
      <c r="H351" s="24" t="s">
        <v>13</v>
      </c>
      <c r="I351" s="34">
        <f t="shared" si="6"/>
        <v>1378.06983187548</v>
      </c>
      <c r="J351" s="35">
        <v>9500</v>
      </c>
    </row>
    <row r="352" spans="1:10">
      <c r="A352" s="20"/>
      <c r="B352" s="14"/>
      <c r="C352" s="13"/>
      <c r="D352" s="13"/>
      <c r="E352" s="13"/>
      <c r="F352" s="22"/>
      <c r="G352" s="22"/>
      <c r="H352" s="24" t="s">
        <v>14</v>
      </c>
      <c r="I352" s="34">
        <f t="shared" si="6"/>
        <v>1378.06983187548</v>
      </c>
      <c r="J352" s="35">
        <v>9500</v>
      </c>
    </row>
    <row r="353" ht="17" spans="1:10">
      <c r="A353" s="20"/>
      <c r="B353" s="14" t="s">
        <v>35</v>
      </c>
      <c r="C353" s="13" t="s">
        <v>36</v>
      </c>
      <c r="D353" s="13" t="s">
        <v>37</v>
      </c>
      <c r="E353" s="13" t="s">
        <v>38</v>
      </c>
      <c r="F353" s="22" t="str">
        <f>_xlfn.DISPIMG("ID_D87EB6BB140D4C8F8FB162A0E4EA0637",1)</f>
        <v>=DISPIMG("ID_D87EB6BB140D4C8F8FB162A0E4EA0637",1)</v>
      </c>
      <c r="G353" s="22" t="s">
        <v>39</v>
      </c>
      <c r="H353" s="23" t="s">
        <v>12</v>
      </c>
      <c r="I353" s="34">
        <f t="shared" si="6"/>
        <v>1668.18979648084</v>
      </c>
      <c r="J353" s="35">
        <v>11500</v>
      </c>
    </row>
    <row r="354" spans="1:10">
      <c r="A354" s="20"/>
      <c r="B354" s="14"/>
      <c r="C354" s="13"/>
      <c r="D354" s="13"/>
      <c r="E354" s="13"/>
      <c r="F354" s="22"/>
      <c r="G354" s="22"/>
      <c r="H354" s="24" t="s">
        <v>13</v>
      </c>
      <c r="I354" s="34">
        <f t="shared" si="6"/>
        <v>1668.18979648084</v>
      </c>
      <c r="J354" s="35">
        <v>11500</v>
      </c>
    </row>
    <row r="355" spans="1:10">
      <c r="A355" s="20"/>
      <c r="B355" s="14"/>
      <c r="C355" s="13"/>
      <c r="D355" s="13"/>
      <c r="E355" s="13"/>
      <c r="F355" s="22"/>
      <c r="G355" s="22"/>
      <c r="H355" s="24" t="s">
        <v>14</v>
      </c>
      <c r="I355" s="34">
        <f t="shared" si="6"/>
        <v>1668.18979648084</v>
      </c>
      <c r="J355" s="35">
        <v>11500</v>
      </c>
    </row>
    <row r="356" ht="17" spans="1:10">
      <c r="A356" s="20"/>
      <c r="B356" s="14" t="s">
        <v>40</v>
      </c>
      <c r="C356" s="13" t="s">
        <v>41</v>
      </c>
      <c r="D356" s="13" t="s">
        <v>42</v>
      </c>
      <c r="E356" s="13" t="s">
        <v>43</v>
      </c>
      <c r="F356" s="22" t="str">
        <f>_xlfn.DISPIMG("ID_99A840C653A840049FA354E03D2E73F4",1)</f>
        <v>=DISPIMG("ID_99A840C653A840049FA354E03D2E73F4",1)</v>
      </c>
      <c r="G356" s="22" t="s">
        <v>44</v>
      </c>
      <c r="H356" s="23" t="s">
        <v>12</v>
      </c>
      <c r="I356" s="34">
        <f t="shared" si="6"/>
        <v>2466.0196991456</v>
      </c>
      <c r="J356" s="35">
        <v>17000</v>
      </c>
    </row>
    <row r="357" spans="1:10">
      <c r="A357" s="20"/>
      <c r="B357" s="14"/>
      <c r="C357" s="13"/>
      <c r="D357" s="13"/>
      <c r="E357" s="13"/>
      <c r="F357" s="22"/>
      <c r="G357" s="22"/>
      <c r="H357" s="24" t="s">
        <v>13</v>
      </c>
      <c r="I357" s="34">
        <f t="shared" si="6"/>
        <v>2466.0196991456</v>
      </c>
      <c r="J357" s="35">
        <v>17000</v>
      </c>
    </row>
    <row r="358" spans="1:10">
      <c r="A358" s="20"/>
      <c r="B358" s="14"/>
      <c r="C358" s="13"/>
      <c r="D358" s="13"/>
      <c r="E358" s="13"/>
      <c r="F358" s="22"/>
      <c r="G358" s="22"/>
      <c r="H358" s="24" t="s">
        <v>14</v>
      </c>
      <c r="I358" s="34">
        <f t="shared" si="6"/>
        <v>2466.0196991456</v>
      </c>
      <c r="J358" s="35">
        <v>17000</v>
      </c>
    </row>
    <row r="359" ht="17" spans="1:10">
      <c r="A359" s="20"/>
      <c r="B359" s="14" t="s">
        <v>45</v>
      </c>
      <c r="C359" s="13" t="s">
        <v>46</v>
      </c>
      <c r="D359" s="13" t="s">
        <v>47</v>
      </c>
      <c r="E359" s="13" t="s">
        <v>48</v>
      </c>
      <c r="F359" s="22" t="str">
        <f>_xlfn.DISPIMG("ID_B31FFF6BD5EC44EEA55F721DEDA6C25F",1)</f>
        <v>=DISPIMG("ID_B31FFF6BD5EC44EEA55F721DEDA6C25F",1)</v>
      </c>
      <c r="G359" s="22" t="s">
        <v>49</v>
      </c>
      <c r="H359" s="23" t="s">
        <v>12</v>
      </c>
      <c r="I359" s="34">
        <f t="shared" si="6"/>
        <v>1595.6598053295</v>
      </c>
      <c r="J359" s="35">
        <v>11000</v>
      </c>
    </row>
    <row r="360" spans="1:10">
      <c r="A360" s="20"/>
      <c r="B360" s="14"/>
      <c r="C360" s="13"/>
      <c r="D360" s="13"/>
      <c r="E360" s="13"/>
      <c r="F360" s="22"/>
      <c r="G360" s="22"/>
      <c r="H360" s="24" t="s">
        <v>13</v>
      </c>
      <c r="I360" s="34">
        <f t="shared" si="6"/>
        <v>1595.6598053295</v>
      </c>
      <c r="J360" s="35">
        <v>11000</v>
      </c>
    </row>
    <row r="361" spans="1:10">
      <c r="A361" s="20"/>
      <c r="B361" s="14"/>
      <c r="C361" s="13"/>
      <c r="D361" s="13"/>
      <c r="E361" s="13"/>
      <c r="F361" s="22"/>
      <c r="G361" s="22"/>
      <c r="H361" s="24" t="s">
        <v>14</v>
      </c>
      <c r="I361" s="34">
        <f t="shared" si="6"/>
        <v>1595.6598053295</v>
      </c>
      <c r="J361" s="35">
        <v>11000</v>
      </c>
    </row>
    <row r="362" ht="17" spans="1:10">
      <c r="A362" s="20"/>
      <c r="B362" s="14" t="s">
        <v>50</v>
      </c>
      <c r="C362" s="13" t="s">
        <v>51</v>
      </c>
      <c r="D362" s="13" t="s">
        <v>52</v>
      </c>
      <c r="E362" s="13" t="s">
        <v>53</v>
      </c>
      <c r="F362" s="22" t="str">
        <f>_xlfn.DISPIMG("ID_B7F222FF69B549C684E0BA4A14DD8FF8",1)</f>
        <v>=DISPIMG("ID_B7F222FF69B549C684E0BA4A14DD8FF8",1)</v>
      </c>
      <c r="G362" s="22" t="s">
        <v>54</v>
      </c>
      <c r="H362" s="23" t="s">
        <v>12</v>
      </c>
      <c r="I362" s="34">
        <f t="shared" si="6"/>
        <v>1595.6598053295</v>
      </c>
      <c r="J362" s="35">
        <v>11000</v>
      </c>
    </row>
    <row r="363" spans="1:10">
      <c r="A363" s="20"/>
      <c r="B363" s="15" t="s">
        <v>55</v>
      </c>
      <c r="C363" s="16" t="s">
        <v>56</v>
      </c>
      <c r="D363" s="13"/>
      <c r="E363" s="13"/>
      <c r="F363" s="22"/>
      <c r="G363" s="22"/>
      <c r="H363" s="24" t="s">
        <v>13</v>
      </c>
      <c r="I363" s="34">
        <f t="shared" si="6"/>
        <v>1595.6598053295</v>
      </c>
      <c r="J363" s="35">
        <v>11000</v>
      </c>
    </row>
    <row r="364" spans="1:10">
      <c r="A364" s="40"/>
      <c r="B364" s="17"/>
      <c r="C364" s="18"/>
      <c r="D364" s="13"/>
      <c r="E364" s="13"/>
      <c r="F364" s="22"/>
      <c r="G364" s="22"/>
      <c r="H364" s="24" t="s">
        <v>14</v>
      </c>
      <c r="I364" s="34"/>
      <c r="J364" s="35">
        <v>0</v>
      </c>
    </row>
    <row r="365" ht="14.4" customHeight="1" spans="1:10">
      <c r="A365" s="19" t="str">
        <f>_xlfn.DISPIMG("ID_D40B0A87B3D44E18A95E50445C098F18",1)</f>
        <v>=DISPIMG("ID_D40B0A87B3D44E18A95E50445C098F18",1)</v>
      </c>
      <c r="B365" s="8" t="s">
        <v>57</v>
      </c>
      <c r="C365" s="9" t="s">
        <v>1</v>
      </c>
      <c r="D365" s="10" t="s">
        <v>2</v>
      </c>
      <c r="E365" s="8"/>
      <c r="F365" s="9" t="s">
        <v>3</v>
      </c>
      <c r="G365" s="21" t="s">
        <v>4</v>
      </c>
      <c r="H365" s="10" t="s">
        <v>5</v>
      </c>
      <c r="I365" s="34" t="s">
        <v>6</v>
      </c>
      <c r="J365" s="33" t="s">
        <v>6</v>
      </c>
    </row>
    <row r="366" ht="17" spans="1:10">
      <c r="A366" s="20"/>
      <c r="B366" s="11" t="s">
        <v>7</v>
      </c>
      <c r="C366" s="12" t="s">
        <v>8</v>
      </c>
      <c r="D366" s="13" t="s">
        <v>9</v>
      </c>
      <c r="E366" s="13" t="s">
        <v>76</v>
      </c>
      <c r="F366" s="22" t="str">
        <f>_xlfn.DISPIMG("ID_CC37AECAD65B4C8F955DEF026CAEA986",1)</f>
        <v>=DISPIMG("ID_CC37AECAD65B4C8F955DEF026CAEA986",1)</v>
      </c>
      <c r="G366" s="22" t="s">
        <v>11</v>
      </c>
      <c r="H366" s="23" t="s">
        <v>12</v>
      </c>
      <c r="I366" s="34">
        <f t="shared" ref="I366:I429" si="7">SUM(J366/6.8937)</f>
        <v>2320.95971684291</v>
      </c>
      <c r="J366" s="35">
        <v>16000</v>
      </c>
    </row>
    <row r="367" spans="1:10">
      <c r="A367" s="20"/>
      <c r="B367" s="11"/>
      <c r="C367" s="12"/>
      <c r="D367" s="13"/>
      <c r="E367" s="13"/>
      <c r="F367" s="22"/>
      <c r="G367" s="22"/>
      <c r="H367" s="24" t="s">
        <v>13</v>
      </c>
      <c r="I367" s="34">
        <f t="shared" si="7"/>
        <v>2320.95971684291</v>
      </c>
      <c r="J367" s="35">
        <v>16000</v>
      </c>
    </row>
    <row r="368" spans="1:10">
      <c r="A368" s="20"/>
      <c r="B368" s="11"/>
      <c r="C368" s="12"/>
      <c r="D368" s="13"/>
      <c r="E368" s="13"/>
      <c r="F368" s="22"/>
      <c r="G368" s="22"/>
      <c r="H368" s="24" t="s">
        <v>14</v>
      </c>
      <c r="I368" s="34">
        <f t="shared" si="7"/>
        <v>2901.19964605364</v>
      </c>
      <c r="J368" s="35">
        <v>20000</v>
      </c>
    </row>
    <row r="369" ht="17" spans="1:10">
      <c r="A369" s="20"/>
      <c r="B369" s="14" t="s">
        <v>15</v>
      </c>
      <c r="C369" s="13" t="s">
        <v>16</v>
      </c>
      <c r="D369" s="13" t="s">
        <v>17</v>
      </c>
      <c r="E369" s="13" t="s">
        <v>77</v>
      </c>
      <c r="F369" s="22" t="str">
        <f>_xlfn.DISPIMG("ID_69B60DB386CE4560973D0737F6E54647",1)</f>
        <v>=DISPIMG("ID_69B60DB386CE4560973D0737F6E54647",1)</v>
      </c>
      <c r="G369" s="22" t="s">
        <v>18</v>
      </c>
      <c r="H369" s="23" t="s">
        <v>12</v>
      </c>
      <c r="I369" s="34">
        <f t="shared" si="7"/>
        <v>4932.03939829119</v>
      </c>
      <c r="J369" s="35">
        <v>34000</v>
      </c>
    </row>
    <row r="370" spans="1:10">
      <c r="A370" s="20"/>
      <c r="B370" s="14"/>
      <c r="C370" s="13"/>
      <c r="D370" s="13"/>
      <c r="E370" s="13"/>
      <c r="F370" s="22"/>
      <c r="G370" s="22"/>
      <c r="H370" s="24" t="s">
        <v>13</v>
      </c>
      <c r="I370" s="34">
        <f t="shared" si="7"/>
        <v>4932.03939829119</v>
      </c>
      <c r="J370" s="35">
        <v>34000</v>
      </c>
    </row>
    <row r="371" spans="1:10">
      <c r="A371" s="20"/>
      <c r="B371" s="14"/>
      <c r="C371" s="13"/>
      <c r="D371" s="13"/>
      <c r="E371" s="13"/>
      <c r="F371" s="22"/>
      <c r="G371" s="22"/>
      <c r="H371" s="24" t="s">
        <v>14</v>
      </c>
      <c r="I371" s="34">
        <f t="shared" si="7"/>
        <v>4932.03939829119</v>
      </c>
      <c r="J371" s="35">
        <v>34000</v>
      </c>
    </row>
    <row r="372" ht="17.75" spans="1:10">
      <c r="A372" s="20"/>
      <c r="B372" s="14" t="s">
        <v>20</v>
      </c>
      <c r="C372" s="13" t="s">
        <v>21</v>
      </c>
      <c r="D372" s="13" t="s">
        <v>22</v>
      </c>
      <c r="E372" s="31" t="s">
        <v>78</v>
      </c>
      <c r="F372" s="22" t="str">
        <f>_xlfn.DISPIMG("ID_9C08CA9AE7C14F6EA47D8B297399ADA9",1)</f>
        <v>=DISPIMG("ID_9C08CA9AE7C14F6EA47D8B297399ADA9",1)</v>
      </c>
      <c r="G372" s="22" t="s">
        <v>24</v>
      </c>
      <c r="H372" s="23" t="s">
        <v>12</v>
      </c>
      <c r="I372" s="34">
        <f t="shared" si="7"/>
        <v>2320.95971684291</v>
      </c>
      <c r="J372" s="35">
        <v>16000</v>
      </c>
    </row>
    <row r="373" ht="17.55" spans="1:10">
      <c r="A373" s="20"/>
      <c r="B373" s="14"/>
      <c r="C373" s="13"/>
      <c r="D373" s="13"/>
      <c r="E373" s="41"/>
      <c r="F373" s="22"/>
      <c r="G373" s="22"/>
      <c r="H373" s="24" t="s">
        <v>13</v>
      </c>
      <c r="I373" s="34">
        <f t="shared" si="7"/>
        <v>2320.95971684291</v>
      </c>
      <c r="J373" s="35">
        <v>16000</v>
      </c>
    </row>
    <row r="374" spans="1:10">
      <c r="A374" s="20"/>
      <c r="B374" s="14"/>
      <c r="C374" s="13"/>
      <c r="D374" s="13"/>
      <c r="E374" s="42"/>
      <c r="F374" s="22"/>
      <c r="G374" s="22"/>
      <c r="H374" s="24" t="s">
        <v>14</v>
      </c>
      <c r="I374" s="34">
        <f t="shared" si="7"/>
        <v>2320.95971684291</v>
      </c>
      <c r="J374" s="35">
        <v>16000</v>
      </c>
    </row>
    <row r="375" ht="17" spans="1:10">
      <c r="A375" s="20"/>
      <c r="B375" s="14" t="s">
        <v>25</v>
      </c>
      <c r="C375" s="13" t="s">
        <v>26</v>
      </c>
      <c r="D375" s="13" t="s">
        <v>27</v>
      </c>
      <c r="E375" s="13" t="s">
        <v>28</v>
      </c>
      <c r="F375" s="22" t="str">
        <f>_xlfn.DISPIMG("ID_7AA3402384DD40C59A2D7BB489F3E02A",1)</f>
        <v>=DISPIMG("ID_7AA3402384DD40C59A2D7BB489F3E02A",1)</v>
      </c>
      <c r="G375" s="22" t="s">
        <v>29</v>
      </c>
      <c r="H375" s="23" t="s">
        <v>12</v>
      </c>
      <c r="I375" s="34">
        <f t="shared" si="7"/>
        <v>3191.31961065901</v>
      </c>
      <c r="J375" s="35">
        <v>22000</v>
      </c>
    </row>
    <row r="376" spans="1:10">
      <c r="A376" s="20"/>
      <c r="B376" s="14"/>
      <c r="C376" s="13"/>
      <c r="D376" s="13"/>
      <c r="E376" s="13"/>
      <c r="F376" s="22"/>
      <c r="G376" s="22"/>
      <c r="H376" s="24" t="s">
        <v>13</v>
      </c>
      <c r="I376" s="34">
        <f t="shared" si="7"/>
        <v>3191.31961065901</v>
      </c>
      <c r="J376" s="35">
        <v>22000</v>
      </c>
    </row>
    <row r="377" spans="1:10">
      <c r="A377" s="20"/>
      <c r="B377" s="14"/>
      <c r="C377" s="13"/>
      <c r="D377" s="13"/>
      <c r="E377" s="13"/>
      <c r="F377" s="22"/>
      <c r="G377" s="22"/>
      <c r="H377" s="24" t="s">
        <v>14</v>
      </c>
      <c r="I377" s="34">
        <f t="shared" si="7"/>
        <v>3626.49955756705</v>
      </c>
      <c r="J377" s="35">
        <v>25000</v>
      </c>
    </row>
    <row r="378" ht="17" spans="1:10">
      <c r="A378" s="20"/>
      <c r="B378" s="14" t="s">
        <v>30</v>
      </c>
      <c r="C378" s="13" t="s">
        <v>31</v>
      </c>
      <c r="D378" s="13" t="s">
        <v>32</v>
      </c>
      <c r="E378" s="13" t="s">
        <v>33</v>
      </c>
      <c r="F378" s="22" t="str">
        <f>_xlfn.DISPIMG("ID_BF50D48D851141BAA6ADE8CA6C96EDF8",1)</f>
        <v>=DISPIMG("ID_BF50D48D851141BAA6ADE8CA6C96EDF8",1)</v>
      </c>
      <c r="G378" s="22" t="s">
        <v>34</v>
      </c>
      <c r="H378" s="23" t="s">
        <v>12</v>
      </c>
      <c r="I378" s="34">
        <f t="shared" si="7"/>
        <v>2611.07968144828</v>
      </c>
      <c r="J378" s="35">
        <v>18000</v>
      </c>
    </row>
    <row r="379" spans="1:10">
      <c r="A379" s="20"/>
      <c r="B379" s="14"/>
      <c r="C379" s="13"/>
      <c r="D379" s="13"/>
      <c r="E379" s="13"/>
      <c r="F379" s="22"/>
      <c r="G379" s="22"/>
      <c r="H379" s="24" t="s">
        <v>13</v>
      </c>
      <c r="I379" s="34">
        <f t="shared" si="7"/>
        <v>2611.07968144828</v>
      </c>
      <c r="J379" s="35">
        <v>18000</v>
      </c>
    </row>
    <row r="380" spans="1:10">
      <c r="A380" s="20"/>
      <c r="B380" s="14"/>
      <c r="C380" s="13"/>
      <c r="D380" s="13"/>
      <c r="E380" s="13"/>
      <c r="F380" s="22"/>
      <c r="G380" s="22"/>
      <c r="H380" s="24" t="s">
        <v>14</v>
      </c>
      <c r="I380" s="34">
        <f t="shared" si="7"/>
        <v>2611.07968144828</v>
      </c>
      <c r="J380" s="35">
        <v>18000</v>
      </c>
    </row>
    <row r="381" ht="17" spans="1:10">
      <c r="A381" s="20"/>
      <c r="B381" s="14" t="s">
        <v>35</v>
      </c>
      <c r="C381" s="13" t="s">
        <v>36</v>
      </c>
      <c r="D381" s="13" t="s">
        <v>37</v>
      </c>
      <c r="E381" s="13" t="s">
        <v>38</v>
      </c>
      <c r="F381" s="22" t="str">
        <f>_xlfn.DISPIMG("ID_D87EB6BB140D4C8F8FB162A0E4EA0637",1)</f>
        <v>=DISPIMG("ID_D87EB6BB140D4C8F8FB162A0E4EA0637",1)</v>
      </c>
      <c r="G381" s="22" t="s">
        <v>39</v>
      </c>
      <c r="H381" s="23" t="s">
        <v>12</v>
      </c>
      <c r="I381" s="34">
        <f t="shared" si="7"/>
        <v>3046.25962835633</v>
      </c>
      <c r="J381" s="35">
        <v>21000</v>
      </c>
    </row>
    <row r="382" spans="1:10">
      <c r="A382" s="20"/>
      <c r="B382" s="14"/>
      <c r="C382" s="13"/>
      <c r="D382" s="13"/>
      <c r="E382" s="13"/>
      <c r="F382" s="22"/>
      <c r="G382" s="22"/>
      <c r="H382" s="24" t="s">
        <v>13</v>
      </c>
      <c r="I382" s="34">
        <f t="shared" si="7"/>
        <v>3046.25962835633</v>
      </c>
      <c r="J382" s="35">
        <v>21000</v>
      </c>
    </row>
    <row r="383" spans="1:10">
      <c r="A383" s="20"/>
      <c r="B383" s="14"/>
      <c r="C383" s="13"/>
      <c r="D383" s="13"/>
      <c r="E383" s="13"/>
      <c r="F383" s="22"/>
      <c r="G383" s="22"/>
      <c r="H383" s="24" t="s">
        <v>14</v>
      </c>
      <c r="I383" s="34">
        <f t="shared" si="7"/>
        <v>3046.25962835633</v>
      </c>
      <c r="J383" s="35">
        <v>21000</v>
      </c>
    </row>
    <row r="384" ht="17" spans="1:10">
      <c r="A384" s="20"/>
      <c r="B384" s="14" t="s">
        <v>40</v>
      </c>
      <c r="C384" s="13" t="s">
        <v>41</v>
      </c>
      <c r="D384" s="13" t="s">
        <v>42</v>
      </c>
      <c r="E384" s="13" t="s">
        <v>43</v>
      </c>
      <c r="F384" s="22" t="str">
        <f>_xlfn.DISPIMG("ID_99A840C653A840049FA354E03D2E73F4",1)</f>
        <v>=DISPIMG("ID_99A840C653A840049FA354E03D2E73F4",1)</v>
      </c>
      <c r="G384" s="22" t="s">
        <v>44</v>
      </c>
      <c r="H384" s="23" t="s">
        <v>12</v>
      </c>
      <c r="I384" s="34">
        <f t="shared" si="7"/>
        <v>4932.03939829119</v>
      </c>
      <c r="J384" s="35">
        <v>34000</v>
      </c>
    </row>
    <row r="385" spans="1:10">
      <c r="A385" s="20"/>
      <c r="B385" s="14"/>
      <c r="C385" s="13"/>
      <c r="D385" s="13"/>
      <c r="E385" s="13"/>
      <c r="F385" s="22"/>
      <c r="G385" s="22"/>
      <c r="H385" s="24" t="s">
        <v>13</v>
      </c>
      <c r="I385" s="34">
        <f t="shared" si="7"/>
        <v>4932.03939829119</v>
      </c>
      <c r="J385" s="35">
        <v>34000</v>
      </c>
    </row>
    <row r="386" spans="1:10">
      <c r="A386" s="20"/>
      <c r="B386" s="14"/>
      <c r="C386" s="13"/>
      <c r="D386" s="13"/>
      <c r="E386" s="13"/>
      <c r="F386" s="22"/>
      <c r="G386" s="22"/>
      <c r="H386" s="24" t="s">
        <v>14</v>
      </c>
      <c r="I386" s="34">
        <f t="shared" si="7"/>
        <v>4932.03939829119</v>
      </c>
      <c r="J386" s="35">
        <v>34000</v>
      </c>
    </row>
    <row r="387" ht="17" spans="1:10">
      <c r="A387" s="20"/>
      <c r="B387" s="14" t="s">
        <v>45</v>
      </c>
      <c r="C387" s="13" t="s">
        <v>46</v>
      </c>
      <c r="D387" s="13" t="s">
        <v>47</v>
      </c>
      <c r="E387" s="13" t="s">
        <v>48</v>
      </c>
      <c r="F387" s="22" t="str">
        <f>_xlfn.DISPIMG("ID_B31FFF6BD5EC44EEA55F721DEDA6C25F",1)</f>
        <v>=DISPIMG("ID_B31FFF6BD5EC44EEA55F721DEDA6C25F",1)</v>
      </c>
      <c r="G387" s="22" t="s">
        <v>49</v>
      </c>
      <c r="H387" s="23" t="s">
        <v>12</v>
      </c>
      <c r="I387" s="34">
        <f t="shared" si="7"/>
        <v>3191.31961065901</v>
      </c>
      <c r="J387" s="35">
        <v>22000</v>
      </c>
    </row>
    <row r="388" spans="1:10">
      <c r="A388" s="20"/>
      <c r="B388" s="14"/>
      <c r="C388" s="13"/>
      <c r="D388" s="13"/>
      <c r="E388" s="13"/>
      <c r="F388" s="22"/>
      <c r="G388" s="22"/>
      <c r="H388" s="24" t="s">
        <v>13</v>
      </c>
      <c r="I388" s="34">
        <f t="shared" si="7"/>
        <v>3191.31961065901</v>
      </c>
      <c r="J388" s="35">
        <v>22000</v>
      </c>
    </row>
    <row r="389" spans="1:10">
      <c r="A389" s="20"/>
      <c r="B389" s="14"/>
      <c r="C389" s="13"/>
      <c r="D389" s="13"/>
      <c r="E389" s="13"/>
      <c r="F389" s="22"/>
      <c r="G389" s="22"/>
      <c r="H389" s="24" t="s">
        <v>14</v>
      </c>
      <c r="I389" s="34">
        <f t="shared" si="7"/>
        <v>3191.31961065901</v>
      </c>
      <c r="J389" s="35">
        <v>22000</v>
      </c>
    </row>
    <row r="390" ht="17" spans="1:10">
      <c r="A390" s="20"/>
      <c r="B390" s="14" t="s">
        <v>50</v>
      </c>
      <c r="C390" s="13" t="s">
        <v>51</v>
      </c>
      <c r="D390" s="13" t="s">
        <v>52</v>
      </c>
      <c r="E390" s="13" t="s">
        <v>53</v>
      </c>
      <c r="F390" s="22" t="str">
        <f>_xlfn.DISPIMG("ID_B7F222FF69B549C684E0BA4A14DD8FF8",1)</f>
        <v>=DISPIMG("ID_B7F222FF69B549C684E0BA4A14DD8FF8",1)</v>
      </c>
      <c r="G390" s="22" t="s">
        <v>54</v>
      </c>
      <c r="H390" s="23" t="s">
        <v>12</v>
      </c>
      <c r="I390" s="34">
        <f t="shared" si="7"/>
        <v>3191.31961065901</v>
      </c>
      <c r="J390" s="35">
        <v>22000</v>
      </c>
    </row>
    <row r="391" spans="1:10">
      <c r="A391" s="20"/>
      <c r="B391" s="15" t="s">
        <v>55</v>
      </c>
      <c r="C391" s="16" t="s">
        <v>56</v>
      </c>
      <c r="D391" s="13"/>
      <c r="E391" s="13"/>
      <c r="F391" s="22"/>
      <c r="G391" s="22"/>
      <c r="H391" s="24" t="s">
        <v>13</v>
      </c>
      <c r="I391" s="34">
        <f t="shared" si="7"/>
        <v>3191.31961065901</v>
      </c>
      <c r="J391" s="35">
        <v>22000</v>
      </c>
    </row>
    <row r="392" spans="1:10">
      <c r="A392" s="40"/>
      <c r="B392" s="17"/>
      <c r="C392" s="18"/>
      <c r="D392" s="13"/>
      <c r="E392" s="13"/>
      <c r="F392" s="22"/>
      <c r="G392" s="22"/>
      <c r="H392" s="24" t="s">
        <v>14</v>
      </c>
      <c r="I392" s="34">
        <f t="shared" si="7"/>
        <v>3191.31961065901</v>
      </c>
      <c r="J392" s="35">
        <v>22000</v>
      </c>
    </row>
    <row r="393" ht="14.4" customHeight="1" spans="1:10">
      <c r="A393" s="20" t="str">
        <f>_xlfn.DISPIMG("ID_34B05585C73B4809AB19154E433EFF40",1)</f>
        <v>=DISPIMG("ID_34B05585C73B4809AB19154E433EFF40",1)</v>
      </c>
      <c r="B393" s="8" t="s">
        <v>57</v>
      </c>
      <c r="C393" s="9" t="s">
        <v>1</v>
      </c>
      <c r="D393" s="10" t="s">
        <v>2</v>
      </c>
      <c r="E393" s="8"/>
      <c r="F393" s="9" t="s">
        <v>3</v>
      </c>
      <c r="G393" s="21" t="s">
        <v>4</v>
      </c>
      <c r="H393" s="10" t="s">
        <v>5</v>
      </c>
      <c r="I393" s="34" t="s">
        <v>6</v>
      </c>
      <c r="J393" s="33" t="s">
        <v>6</v>
      </c>
    </row>
    <row r="394" ht="17" spans="1:10">
      <c r="A394" s="20"/>
      <c r="B394" s="11" t="s">
        <v>7</v>
      </c>
      <c r="C394" s="12" t="s">
        <v>8</v>
      </c>
      <c r="D394" s="13" t="s">
        <v>9</v>
      </c>
      <c r="E394" s="13" t="s">
        <v>79</v>
      </c>
      <c r="F394" s="22" t="str">
        <f>_xlfn.DISPIMG("ID_CC37AECAD65B4C8F955DEF026CAEA986",1)</f>
        <v>=DISPIMG("ID_CC37AECAD65B4C8F955DEF026CAEA986",1)</v>
      </c>
      <c r="G394" s="22" t="s">
        <v>11</v>
      </c>
      <c r="H394" s="23" t="s">
        <v>12</v>
      </c>
      <c r="I394" s="34">
        <f t="shared" si="7"/>
        <v>1595.6598053295</v>
      </c>
      <c r="J394" s="35">
        <v>11000</v>
      </c>
    </row>
    <row r="395" spans="1:10">
      <c r="A395" s="20"/>
      <c r="B395" s="11"/>
      <c r="C395" s="12"/>
      <c r="D395" s="13"/>
      <c r="E395" s="13"/>
      <c r="F395" s="22"/>
      <c r="G395" s="22"/>
      <c r="H395" s="24" t="s">
        <v>13</v>
      </c>
      <c r="I395" s="34">
        <f t="shared" si="7"/>
        <v>1595.6598053295</v>
      </c>
      <c r="J395" s="35">
        <v>11000</v>
      </c>
    </row>
    <row r="396" spans="1:10">
      <c r="A396" s="20"/>
      <c r="B396" s="11"/>
      <c r="C396" s="12"/>
      <c r="D396" s="13"/>
      <c r="E396" s="13"/>
      <c r="F396" s="22"/>
      <c r="G396" s="22"/>
      <c r="H396" s="24" t="s">
        <v>14</v>
      </c>
      <c r="I396" s="34">
        <f t="shared" si="7"/>
        <v>2030.83975223755</v>
      </c>
      <c r="J396" s="35">
        <v>14000</v>
      </c>
    </row>
    <row r="397" ht="17" spans="1:10">
      <c r="A397" s="20"/>
      <c r="B397" s="14" t="s">
        <v>15</v>
      </c>
      <c r="C397" s="13" t="s">
        <v>16</v>
      </c>
      <c r="D397" s="13" t="s">
        <v>17</v>
      </c>
      <c r="E397" s="13" t="s">
        <v>80</v>
      </c>
      <c r="F397" s="22" t="str">
        <f>_xlfn.DISPIMG("ID_69B60DB386CE4560973D0737F6E54647",1)</f>
        <v>=DISPIMG("ID_69B60DB386CE4560973D0737F6E54647",1)</v>
      </c>
      <c r="G397" s="22" t="s">
        <v>18</v>
      </c>
      <c r="H397" s="23" t="s">
        <v>12</v>
      </c>
      <c r="I397" s="34">
        <f t="shared" si="7"/>
        <v>2466.0196991456</v>
      </c>
      <c r="J397" s="35">
        <v>17000</v>
      </c>
    </row>
    <row r="398" spans="1:10">
      <c r="A398" s="20"/>
      <c r="B398" s="14"/>
      <c r="C398" s="13"/>
      <c r="D398" s="13"/>
      <c r="E398" s="13"/>
      <c r="F398" s="22"/>
      <c r="G398" s="22"/>
      <c r="H398" s="24" t="s">
        <v>13</v>
      </c>
      <c r="I398" s="34">
        <f t="shared" si="7"/>
        <v>2466.0196991456</v>
      </c>
      <c r="J398" s="35">
        <v>17000</v>
      </c>
    </row>
    <row r="399" spans="1:10">
      <c r="A399" s="20"/>
      <c r="B399" s="14"/>
      <c r="C399" s="13"/>
      <c r="D399" s="13"/>
      <c r="E399" s="13"/>
      <c r="F399" s="22"/>
      <c r="G399" s="22"/>
      <c r="H399" s="24" t="s">
        <v>14</v>
      </c>
      <c r="I399" s="34">
        <f t="shared" si="7"/>
        <v>2466.0196991456</v>
      </c>
      <c r="J399" s="35">
        <v>17000</v>
      </c>
    </row>
    <row r="400" ht="17.75" spans="1:10">
      <c r="A400" s="20"/>
      <c r="B400" s="14" t="s">
        <v>20</v>
      </c>
      <c r="C400" s="13" t="s">
        <v>21</v>
      </c>
      <c r="D400" s="13" t="s">
        <v>22</v>
      </c>
      <c r="E400" s="31" t="s">
        <v>81</v>
      </c>
      <c r="F400" s="22" t="str">
        <f>_xlfn.DISPIMG("ID_9C08CA9AE7C14F6EA47D8B297399ADA9",1)</f>
        <v>=DISPIMG("ID_9C08CA9AE7C14F6EA47D8B297399ADA9",1)</v>
      </c>
      <c r="G400" s="22" t="s">
        <v>24</v>
      </c>
      <c r="H400" s="23" t="s">
        <v>12</v>
      </c>
      <c r="I400" s="34">
        <f t="shared" si="7"/>
        <v>1595.6598053295</v>
      </c>
      <c r="J400" s="35">
        <v>11000</v>
      </c>
    </row>
    <row r="401" ht="17.55" spans="1:10">
      <c r="A401" s="20"/>
      <c r="B401" s="14"/>
      <c r="C401" s="13"/>
      <c r="D401" s="13"/>
      <c r="E401" s="41"/>
      <c r="F401" s="22"/>
      <c r="G401" s="22"/>
      <c r="H401" s="24" t="s">
        <v>13</v>
      </c>
      <c r="I401" s="34">
        <f t="shared" si="7"/>
        <v>1595.6598053295</v>
      </c>
      <c r="J401" s="35">
        <v>11000</v>
      </c>
    </row>
    <row r="402" spans="1:10">
      <c r="A402" s="20"/>
      <c r="B402" s="14"/>
      <c r="C402" s="13"/>
      <c r="D402" s="13"/>
      <c r="E402" s="42"/>
      <c r="F402" s="22"/>
      <c r="G402" s="22"/>
      <c r="H402" s="24" t="s">
        <v>14</v>
      </c>
      <c r="I402" s="34">
        <f t="shared" si="7"/>
        <v>2030.83975223755</v>
      </c>
      <c r="J402" s="35">
        <v>14000</v>
      </c>
    </row>
    <row r="403" ht="17" spans="1:10">
      <c r="A403" s="20"/>
      <c r="B403" s="14" t="s">
        <v>25</v>
      </c>
      <c r="C403" s="13" t="s">
        <v>26</v>
      </c>
      <c r="D403" s="13" t="s">
        <v>27</v>
      </c>
      <c r="E403" s="13" t="s">
        <v>28</v>
      </c>
      <c r="F403" s="22" t="str">
        <f>_xlfn.DISPIMG("ID_7AA3402384DD40C59A2D7BB489F3E02A",1)</f>
        <v>=DISPIMG("ID_7AA3402384DD40C59A2D7BB489F3E02A",1)</v>
      </c>
      <c r="G403" s="22" t="s">
        <v>29</v>
      </c>
      <c r="H403" s="23" t="s">
        <v>12</v>
      </c>
      <c r="I403" s="34">
        <f t="shared" si="7"/>
        <v>2030.83975223755</v>
      </c>
      <c r="J403" s="35">
        <v>14000</v>
      </c>
    </row>
    <row r="404" spans="1:10">
      <c r="A404" s="20"/>
      <c r="B404" s="14"/>
      <c r="C404" s="13"/>
      <c r="D404" s="13"/>
      <c r="E404" s="13"/>
      <c r="F404" s="22"/>
      <c r="G404" s="22"/>
      <c r="H404" s="24" t="s">
        <v>13</v>
      </c>
      <c r="I404" s="34">
        <f t="shared" si="7"/>
        <v>2030.83975223755</v>
      </c>
      <c r="J404" s="35">
        <v>14000</v>
      </c>
    </row>
    <row r="405" spans="1:10">
      <c r="A405" s="20"/>
      <c r="B405" s="14"/>
      <c r="C405" s="13"/>
      <c r="D405" s="13"/>
      <c r="E405" s="13"/>
      <c r="F405" s="22"/>
      <c r="G405" s="22"/>
      <c r="H405" s="24" t="s">
        <v>14</v>
      </c>
      <c r="I405" s="34">
        <f t="shared" si="7"/>
        <v>2030.83975223755</v>
      </c>
      <c r="J405" s="35">
        <v>14000</v>
      </c>
    </row>
    <row r="406" ht="17" spans="1:10">
      <c r="A406" s="20"/>
      <c r="B406" s="14" t="s">
        <v>30</v>
      </c>
      <c r="C406" s="13" t="s">
        <v>31</v>
      </c>
      <c r="D406" s="13" t="s">
        <v>32</v>
      </c>
      <c r="E406" s="13" t="s">
        <v>33</v>
      </c>
      <c r="F406" s="22" t="str">
        <f>_xlfn.DISPIMG("ID_BF50D48D851141BAA6ADE8CA6C96EDF8",1)</f>
        <v>=DISPIMG("ID_BF50D48D851141BAA6ADE8CA6C96EDF8",1)</v>
      </c>
      <c r="G406" s="22" t="s">
        <v>34</v>
      </c>
      <c r="H406" s="23" t="s">
        <v>12</v>
      </c>
      <c r="I406" s="34">
        <f t="shared" si="7"/>
        <v>1595.6598053295</v>
      </c>
      <c r="J406" s="35">
        <v>11000</v>
      </c>
    </row>
    <row r="407" spans="1:10">
      <c r="A407" s="20"/>
      <c r="B407" s="14"/>
      <c r="C407" s="13"/>
      <c r="D407" s="13"/>
      <c r="E407" s="13"/>
      <c r="F407" s="22"/>
      <c r="G407" s="22"/>
      <c r="H407" s="24" t="s">
        <v>13</v>
      </c>
      <c r="I407" s="34">
        <f t="shared" si="7"/>
        <v>1595.6598053295</v>
      </c>
      <c r="J407" s="35">
        <v>11000</v>
      </c>
    </row>
    <row r="408" spans="1:10">
      <c r="A408" s="20"/>
      <c r="B408" s="14"/>
      <c r="C408" s="13"/>
      <c r="D408" s="13"/>
      <c r="E408" s="13"/>
      <c r="F408" s="22"/>
      <c r="G408" s="22"/>
      <c r="H408" s="24" t="s">
        <v>14</v>
      </c>
      <c r="I408" s="34">
        <f t="shared" si="7"/>
        <v>1595.6598053295</v>
      </c>
      <c r="J408" s="35">
        <v>11000</v>
      </c>
    </row>
    <row r="409" ht="17" spans="1:10">
      <c r="A409" s="20"/>
      <c r="B409" s="14" t="s">
        <v>35</v>
      </c>
      <c r="C409" s="13" t="s">
        <v>36</v>
      </c>
      <c r="D409" s="13" t="s">
        <v>37</v>
      </c>
      <c r="E409" s="13" t="s">
        <v>38</v>
      </c>
      <c r="F409" s="22" t="str">
        <f>_xlfn.DISPIMG("ID_D87EB6BB140D4C8F8FB162A0E4EA0637",1)</f>
        <v>=DISPIMG("ID_D87EB6BB140D4C8F8FB162A0E4EA0637",1)</v>
      </c>
      <c r="G409" s="22" t="s">
        <v>39</v>
      </c>
      <c r="H409" s="23" t="s">
        <v>12</v>
      </c>
      <c r="I409" s="34">
        <f t="shared" si="7"/>
        <v>2103.36974338889</v>
      </c>
      <c r="J409" s="35">
        <v>14500</v>
      </c>
    </row>
    <row r="410" spans="1:10">
      <c r="A410" s="20"/>
      <c r="B410" s="14"/>
      <c r="C410" s="13"/>
      <c r="D410" s="13"/>
      <c r="E410" s="13"/>
      <c r="F410" s="22"/>
      <c r="G410" s="22"/>
      <c r="H410" s="24" t="s">
        <v>13</v>
      </c>
      <c r="I410" s="34">
        <f t="shared" si="7"/>
        <v>2103.36974338889</v>
      </c>
      <c r="J410" s="35">
        <v>14500</v>
      </c>
    </row>
    <row r="411" spans="1:10">
      <c r="A411" s="20"/>
      <c r="B411" s="14"/>
      <c r="C411" s="13"/>
      <c r="D411" s="13"/>
      <c r="E411" s="13"/>
      <c r="F411" s="22"/>
      <c r="G411" s="22"/>
      <c r="H411" s="24" t="s">
        <v>14</v>
      </c>
      <c r="I411" s="34">
        <f t="shared" si="7"/>
        <v>2103.36974338889</v>
      </c>
      <c r="J411" s="35">
        <v>14500</v>
      </c>
    </row>
    <row r="412" ht="17" spans="1:10">
      <c r="A412" s="20"/>
      <c r="B412" s="14" t="s">
        <v>40</v>
      </c>
      <c r="C412" s="13" t="s">
        <v>41</v>
      </c>
      <c r="D412" s="13" t="s">
        <v>42</v>
      </c>
      <c r="E412" s="13" t="s">
        <v>43</v>
      </c>
      <c r="F412" s="22" t="str">
        <f>_xlfn.DISPIMG("ID_99A840C653A840049FA354E03D2E73F4",1)</f>
        <v>=DISPIMG("ID_99A840C653A840049FA354E03D2E73F4",1)</v>
      </c>
      <c r="G412" s="22" t="s">
        <v>44</v>
      </c>
      <c r="H412" s="23" t="s">
        <v>12</v>
      </c>
      <c r="I412" s="34">
        <f t="shared" si="7"/>
        <v>2320.95971684291</v>
      </c>
      <c r="J412" s="35">
        <v>16000</v>
      </c>
    </row>
    <row r="413" spans="1:10">
      <c r="A413" s="20"/>
      <c r="B413" s="14"/>
      <c r="C413" s="13"/>
      <c r="D413" s="13"/>
      <c r="E413" s="13"/>
      <c r="F413" s="22"/>
      <c r="G413" s="22"/>
      <c r="H413" s="24" t="s">
        <v>13</v>
      </c>
      <c r="I413" s="34">
        <f t="shared" si="7"/>
        <v>2320.95971684291</v>
      </c>
      <c r="J413" s="35">
        <v>16000</v>
      </c>
    </row>
    <row r="414" spans="1:10">
      <c r="A414" s="20"/>
      <c r="B414" s="14"/>
      <c r="C414" s="13"/>
      <c r="D414" s="13"/>
      <c r="E414" s="13"/>
      <c r="F414" s="22"/>
      <c r="G414" s="22"/>
      <c r="H414" s="24" t="s">
        <v>14</v>
      </c>
      <c r="I414" s="34">
        <f t="shared" si="7"/>
        <v>2320.95971684291</v>
      </c>
      <c r="J414" s="35">
        <v>16000</v>
      </c>
    </row>
    <row r="415" ht="17" spans="1:10">
      <c r="A415" s="20"/>
      <c r="B415" s="14" t="s">
        <v>45</v>
      </c>
      <c r="C415" s="13" t="s">
        <v>46</v>
      </c>
      <c r="D415" s="13" t="s">
        <v>47</v>
      </c>
      <c r="E415" s="13" t="s">
        <v>48</v>
      </c>
      <c r="F415" s="22" t="str">
        <f>_xlfn.DISPIMG("ID_B31FFF6BD5EC44EEA55F721DEDA6C25F",1)</f>
        <v>=DISPIMG("ID_B31FFF6BD5EC44EEA55F721DEDA6C25F",1)</v>
      </c>
      <c r="G415" s="22" t="s">
        <v>49</v>
      </c>
      <c r="H415" s="23" t="s">
        <v>12</v>
      </c>
      <c r="I415" s="34">
        <f t="shared" si="7"/>
        <v>2030.83975223755</v>
      </c>
      <c r="J415" s="35">
        <v>14000</v>
      </c>
    </row>
    <row r="416" spans="1:10">
      <c r="A416" s="20"/>
      <c r="B416" s="14"/>
      <c r="C416" s="13"/>
      <c r="D416" s="13"/>
      <c r="E416" s="13"/>
      <c r="F416" s="22"/>
      <c r="G416" s="22"/>
      <c r="H416" s="24" t="s">
        <v>13</v>
      </c>
      <c r="I416" s="34">
        <f t="shared" si="7"/>
        <v>2030.83975223755</v>
      </c>
      <c r="J416" s="35">
        <v>14000</v>
      </c>
    </row>
    <row r="417" spans="1:10">
      <c r="A417" s="20"/>
      <c r="B417" s="14"/>
      <c r="C417" s="13"/>
      <c r="D417" s="13"/>
      <c r="E417" s="13"/>
      <c r="F417" s="22"/>
      <c r="G417" s="22"/>
      <c r="H417" s="24" t="s">
        <v>14</v>
      </c>
      <c r="I417" s="34">
        <f t="shared" si="7"/>
        <v>2030.83975223755</v>
      </c>
      <c r="J417" s="35">
        <v>14000</v>
      </c>
    </row>
    <row r="418" ht="17" spans="1:10">
      <c r="A418" s="20"/>
      <c r="B418" s="14" t="s">
        <v>50</v>
      </c>
      <c r="C418" s="13" t="s">
        <v>51</v>
      </c>
      <c r="D418" s="13" t="s">
        <v>52</v>
      </c>
      <c r="E418" s="13" t="s">
        <v>53</v>
      </c>
      <c r="F418" s="22" t="str">
        <f>_xlfn.DISPIMG("ID_B7F222FF69B549C684E0BA4A14DD8FF8",1)</f>
        <v>=DISPIMG("ID_B7F222FF69B549C684E0BA4A14DD8FF8",1)</v>
      </c>
      <c r="G418" s="22" t="s">
        <v>54</v>
      </c>
      <c r="H418" s="23" t="s">
        <v>12</v>
      </c>
      <c r="I418" s="34">
        <f t="shared" si="7"/>
        <v>2030.83975223755</v>
      </c>
      <c r="J418" s="35">
        <v>14000</v>
      </c>
    </row>
    <row r="419" spans="1:10">
      <c r="A419" s="20"/>
      <c r="B419" s="15" t="s">
        <v>55</v>
      </c>
      <c r="C419" s="16" t="s">
        <v>56</v>
      </c>
      <c r="D419" s="13"/>
      <c r="E419" s="13"/>
      <c r="F419" s="22"/>
      <c r="G419" s="22"/>
      <c r="H419" s="24" t="s">
        <v>13</v>
      </c>
      <c r="I419" s="34">
        <f t="shared" si="7"/>
        <v>2030.83975223755</v>
      </c>
      <c r="J419" s="35">
        <v>14000</v>
      </c>
    </row>
    <row r="420" spans="1:10">
      <c r="A420" s="20"/>
      <c r="B420" s="17"/>
      <c r="C420" s="18"/>
      <c r="D420" s="13"/>
      <c r="E420" s="13"/>
      <c r="F420" s="22"/>
      <c r="G420" s="22"/>
      <c r="H420" s="24" t="s">
        <v>14</v>
      </c>
      <c r="I420" s="34">
        <f t="shared" si="7"/>
        <v>2030.83975223755</v>
      </c>
      <c r="J420" s="35">
        <v>14000</v>
      </c>
    </row>
    <row r="421" ht="14.4" customHeight="1" spans="1:10">
      <c r="A421" s="19" t="str">
        <f>_xlfn.DISPIMG("ID_D2839E8F76BA4ACFA7CAB23B3492E14B",1)</f>
        <v>=DISPIMG("ID_D2839E8F76BA4ACFA7CAB23B3492E14B",1)</v>
      </c>
      <c r="B421" s="8" t="s">
        <v>57</v>
      </c>
      <c r="C421" s="9" t="s">
        <v>1</v>
      </c>
      <c r="D421" s="10" t="s">
        <v>2</v>
      </c>
      <c r="E421" s="8"/>
      <c r="F421" s="9" t="s">
        <v>3</v>
      </c>
      <c r="G421" s="21" t="s">
        <v>4</v>
      </c>
      <c r="H421" s="10" t="s">
        <v>5</v>
      </c>
      <c r="I421" s="34" t="s">
        <v>6</v>
      </c>
      <c r="J421" s="33" t="s">
        <v>6</v>
      </c>
    </row>
    <row r="422" ht="17" spans="1:10">
      <c r="A422" s="20"/>
      <c r="B422" s="11" t="s">
        <v>7</v>
      </c>
      <c r="C422" s="12" t="s">
        <v>8</v>
      </c>
      <c r="D422" s="13" t="s">
        <v>9</v>
      </c>
      <c r="E422" s="13" t="s">
        <v>82</v>
      </c>
      <c r="F422" s="22" t="str">
        <f>_xlfn.DISPIMG("ID_CC37AECAD65B4C8F955DEF026CAEA986",1)</f>
        <v>=DISPIMG("ID_CC37AECAD65B4C8F955DEF026CAEA986",1)</v>
      </c>
      <c r="G422" s="22" t="s">
        <v>11</v>
      </c>
      <c r="H422" s="23" t="s">
        <v>12</v>
      </c>
      <c r="I422" s="34">
        <f t="shared" si="7"/>
        <v>1595.6598053295</v>
      </c>
      <c r="J422" s="35">
        <v>11000</v>
      </c>
    </row>
    <row r="423" spans="1:10">
      <c r="A423" s="20"/>
      <c r="B423" s="11"/>
      <c r="C423" s="12"/>
      <c r="D423" s="13"/>
      <c r="E423" s="13"/>
      <c r="F423" s="22"/>
      <c r="G423" s="22"/>
      <c r="H423" s="24" t="s">
        <v>13</v>
      </c>
      <c r="I423" s="34">
        <f t="shared" si="7"/>
        <v>1595.6598053295</v>
      </c>
      <c r="J423" s="35">
        <v>11000</v>
      </c>
    </row>
    <row r="424" spans="1:10">
      <c r="A424" s="20"/>
      <c r="B424" s="11"/>
      <c r="C424" s="12"/>
      <c r="D424" s="13"/>
      <c r="E424" s="13"/>
      <c r="F424" s="22"/>
      <c r="G424" s="22"/>
      <c r="H424" s="24" t="s">
        <v>14</v>
      </c>
      <c r="I424" s="34">
        <f t="shared" si="7"/>
        <v>2030.83975223755</v>
      </c>
      <c r="J424" s="35">
        <v>14000</v>
      </c>
    </row>
    <row r="425" ht="17" spans="1:10">
      <c r="A425" s="20"/>
      <c r="B425" s="14" t="s">
        <v>15</v>
      </c>
      <c r="C425" s="13" t="s">
        <v>16</v>
      </c>
      <c r="D425" s="13" t="s">
        <v>17</v>
      </c>
      <c r="E425" s="13" t="s">
        <v>83</v>
      </c>
      <c r="F425" s="22" t="str">
        <f>_xlfn.DISPIMG("ID_69B60DB386CE4560973D0737F6E54647",1)</f>
        <v>=DISPIMG("ID_69B60DB386CE4560973D0737F6E54647",1)</v>
      </c>
      <c r="G425" s="22" t="s">
        <v>18</v>
      </c>
      <c r="H425" s="23" t="s">
        <v>12</v>
      </c>
      <c r="I425" s="34">
        <f t="shared" si="7"/>
        <v>2466.0196991456</v>
      </c>
      <c r="J425" s="35">
        <v>17000</v>
      </c>
    </row>
    <row r="426" spans="1:10">
      <c r="A426" s="20"/>
      <c r="B426" s="14"/>
      <c r="C426" s="13"/>
      <c r="D426" s="13"/>
      <c r="E426" s="13"/>
      <c r="F426" s="22"/>
      <c r="G426" s="22"/>
      <c r="H426" s="24" t="s">
        <v>13</v>
      </c>
      <c r="I426" s="34">
        <f t="shared" si="7"/>
        <v>2466.0196991456</v>
      </c>
      <c r="J426" s="35">
        <v>17000</v>
      </c>
    </row>
    <row r="427" spans="1:10">
      <c r="A427" s="20"/>
      <c r="B427" s="14"/>
      <c r="C427" s="13"/>
      <c r="D427" s="13"/>
      <c r="E427" s="13"/>
      <c r="F427" s="22"/>
      <c r="G427" s="22"/>
      <c r="H427" s="24" t="s">
        <v>14</v>
      </c>
      <c r="I427" s="34">
        <f t="shared" si="7"/>
        <v>2466.0196991456</v>
      </c>
      <c r="J427" s="35">
        <v>17000</v>
      </c>
    </row>
    <row r="428" ht="17.75" spans="1:10">
      <c r="A428" s="20"/>
      <c r="B428" s="14" t="s">
        <v>20</v>
      </c>
      <c r="C428" s="13" t="s">
        <v>21</v>
      </c>
      <c r="D428" s="13" t="s">
        <v>22</v>
      </c>
      <c r="E428" s="31" t="s">
        <v>84</v>
      </c>
      <c r="F428" s="22" t="str">
        <f>_xlfn.DISPIMG("ID_9C08CA9AE7C14F6EA47D8B297399ADA9",1)</f>
        <v>=DISPIMG("ID_9C08CA9AE7C14F6EA47D8B297399ADA9",1)</v>
      </c>
      <c r="G428" s="22" t="s">
        <v>24</v>
      </c>
      <c r="H428" s="23" t="s">
        <v>12</v>
      </c>
      <c r="I428" s="34">
        <f t="shared" si="7"/>
        <v>1595.6598053295</v>
      </c>
      <c r="J428" s="35">
        <v>11000</v>
      </c>
    </row>
    <row r="429" ht="17.55" spans="1:10">
      <c r="A429" s="20"/>
      <c r="B429" s="14"/>
      <c r="C429" s="13"/>
      <c r="D429" s="13"/>
      <c r="E429" s="41"/>
      <c r="F429" s="22"/>
      <c r="G429" s="22"/>
      <c r="H429" s="24" t="s">
        <v>13</v>
      </c>
      <c r="I429" s="34">
        <f t="shared" si="7"/>
        <v>1595.6598053295</v>
      </c>
      <c r="J429" s="35">
        <v>11000</v>
      </c>
    </row>
    <row r="430" spans="1:10">
      <c r="A430" s="20"/>
      <c r="B430" s="14"/>
      <c r="C430" s="13"/>
      <c r="D430" s="13"/>
      <c r="E430" s="42"/>
      <c r="F430" s="22"/>
      <c r="G430" s="22"/>
      <c r="H430" s="24" t="s">
        <v>14</v>
      </c>
      <c r="I430" s="34">
        <f t="shared" ref="I430:I495" si="8">SUM(J430/6.8937)</f>
        <v>2030.83975223755</v>
      </c>
      <c r="J430" s="35">
        <v>14000</v>
      </c>
    </row>
    <row r="431" ht="17" spans="1:10">
      <c r="A431" s="20"/>
      <c r="B431" s="14" t="s">
        <v>25</v>
      </c>
      <c r="C431" s="13" t="s">
        <v>26</v>
      </c>
      <c r="D431" s="13" t="s">
        <v>27</v>
      </c>
      <c r="E431" s="13" t="s">
        <v>28</v>
      </c>
      <c r="F431" s="22" t="str">
        <f>_xlfn.DISPIMG("ID_7AA3402384DD40C59A2D7BB489F3E02A",1)</f>
        <v>=DISPIMG("ID_7AA3402384DD40C59A2D7BB489F3E02A",1)</v>
      </c>
      <c r="G431" s="22" t="s">
        <v>29</v>
      </c>
      <c r="H431" s="23" t="s">
        <v>12</v>
      </c>
      <c r="I431" s="34">
        <f t="shared" si="8"/>
        <v>2030.83975223755</v>
      </c>
      <c r="J431" s="35">
        <v>14000</v>
      </c>
    </row>
    <row r="432" spans="1:10">
      <c r="A432" s="20"/>
      <c r="B432" s="14"/>
      <c r="C432" s="13"/>
      <c r="D432" s="13"/>
      <c r="E432" s="13"/>
      <c r="F432" s="22"/>
      <c r="G432" s="22"/>
      <c r="H432" s="24" t="s">
        <v>13</v>
      </c>
      <c r="I432" s="34">
        <f t="shared" si="8"/>
        <v>2030.83975223755</v>
      </c>
      <c r="J432" s="35">
        <v>14000</v>
      </c>
    </row>
    <row r="433" spans="1:10">
      <c r="A433" s="20"/>
      <c r="B433" s="14"/>
      <c r="C433" s="13"/>
      <c r="D433" s="13"/>
      <c r="E433" s="13"/>
      <c r="F433" s="22"/>
      <c r="G433" s="22"/>
      <c r="H433" s="24" t="s">
        <v>14</v>
      </c>
      <c r="I433" s="34">
        <f t="shared" si="8"/>
        <v>2030.83975223755</v>
      </c>
      <c r="J433" s="35">
        <v>14000</v>
      </c>
    </row>
    <row r="434" ht="17" spans="1:10">
      <c r="A434" s="20"/>
      <c r="B434" s="14" t="s">
        <v>30</v>
      </c>
      <c r="C434" s="13" t="s">
        <v>31</v>
      </c>
      <c r="D434" s="13" t="s">
        <v>32</v>
      </c>
      <c r="E434" s="13" t="s">
        <v>33</v>
      </c>
      <c r="F434" s="22" t="str">
        <f>_xlfn.DISPIMG("ID_BF50D48D851141BAA6ADE8CA6C96EDF8",1)</f>
        <v>=DISPIMG("ID_BF50D48D851141BAA6ADE8CA6C96EDF8",1)</v>
      </c>
      <c r="G434" s="22" t="s">
        <v>34</v>
      </c>
      <c r="H434" s="23" t="s">
        <v>12</v>
      </c>
      <c r="I434" s="34">
        <f t="shared" si="8"/>
        <v>1595.6598053295</v>
      </c>
      <c r="J434" s="35">
        <v>11000</v>
      </c>
    </row>
    <row r="435" spans="1:10">
      <c r="A435" s="20"/>
      <c r="B435" s="14"/>
      <c r="C435" s="13"/>
      <c r="D435" s="13"/>
      <c r="E435" s="13"/>
      <c r="F435" s="22"/>
      <c r="G435" s="22"/>
      <c r="H435" s="24" t="s">
        <v>13</v>
      </c>
      <c r="I435" s="34">
        <f t="shared" si="8"/>
        <v>1595.6598053295</v>
      </c>
      <c r="J435" s="35">
        <v>11000</v>
      </c>
    </row>
    <row r="436" spans="1:10">
      <c r="A436" s="20"/>
      <c r="B436" s="14"/>
      <c r="C436" s="13"/>
      <c r="D436" s="13"/>
      <c r="E436" s="13"/>
      <c r="F436" s="22"/>
      <c r="G436" s="22"/>
      <c r="H436" s="24" t="s">
        <v>14</v>
      </c>
      <c r="I436" s="34">
        <f t="shared" si="8"/>
        <v>1595.6598053295</v>
      </c>
      <c r="J436" s="35">
        <v>11000</v>
      </c>
    </row>
    <row r="437" ht="17" spans="1:10">
      <c r="A437" s="20"/>
      <c r="B437" s="14" t="s">
        <v>35</v>
      </c>
      <c r="C437" s="13" t="s">
        <v>36</v>
      </c>
      <c r="D437" s="13" t="s">
        <v>37</v>
      </c>
      <c r="E437" s="13" t="s">
        <v>38</v>
      </c>
      <c r="F437" s="22" t="str">
        <f>_xlfn.DISPIMG("ID_D87EB6BB140D4C8F8FB162A0E4EA0637",1)</f>
        <v>=DISPIMG("ID_D87EB6BB140D4C8F8FB162A0E4EA0637",1)</v>
      </c>
      <c r="G437" s="22" t="s">
        <v>39</v>
      </c>
      <c r="H437" s="23" t="s">
        <v>12</v>
      </c>
      <c r="I437" s="34">
        <f t="shared" si="8"/>
        <v>2103.36974338889</v>
      </c>
      <c r="J437" s="35">
        <v>14500</v>
      </c>
    </row>
    <row r="438" spans="1:10">
      <c r="A438" s="20"/>
      <c r="B438" s="14"/>
      <c r="C438" s="13"/>
      <c r="D438" s="13"/>
      <c r="E438" s="13"/>
      <c r="F438" s="22"/>
      <c r="G438" s="22"/>
      <c r="H438" s="24" t="s">
        <v>13</v>
      </c>
      <c r="I438" s="34">
        <f t="shared" si="8"/>
        <v>2103.36974338889</v>
      </c>
      <c r="J438" s="35">
        <v>14500</v>
      </c>
    </row>
    <row r="439" spans="1:10">
      <c r="A439" s="20"/>
      <c r="B439" s="14"/>
      <c r="C439" s="13"/>
      <c r="D439" s="13"/>
      <c r="E439" s="13"/>
      <c r="F439" s="22"/>
      <c r="G439" s="22"/>
      <c r="H439" s="24" t="s">
        <v>14</v>
      </c>
      <c r="I439" s="34">
        <f t="shared" si="8"/>
        <v>2103.36974338889</v>
      </c>
      <c r="J439" s="35">
        <v>14500</v>
      </c>
    </row>
    <row r="440" ht="17" spans="1:10">
      <c r="A440" s="20"/>
      <c r="B440" s="14" t="s">
        <v>40</v>
      </c>
      <c r="C440" s="13" t="s">
        <v>41</v>
      </c>
      <c r="D440" s="13" t="s">
        <v>42</v>
      </c>
      <c r="E440" s="13" t="s">
        <v>43</v>
      </c>
      <c r="F440" s="22" t="str">
        <f>_xlfn.DISPIMG("ID_99A840C653A840049FA354E03D2E73F4",1)</f>
        <v>=DISPIMG("ID_99A840C653A840049FA354E03D2E73F4",1)</v>
      </c>
      <c r="G440" s="22" t="s">
        <v>44</v>
      </c>
      <c r="H440" s="23" t="s">
        <v>12</v>
      </c>
      <c r="I440" s="34">
        <f t="shared" si="8"/>
        <v>2320.95971684291</v>
      </c>
      <c r="J440" s="35">
        <v>16000</v>
      </c>
    </row>
    <row r="441" spans="1:10">
      <c r="A441" s="20"/>
      <c r="B441" s="14"/>
      <c r="C441" s="13"/>
      <c r="D441" s="13"/>
      <c r="E441" s="13"/>
      <c r="F441" s="22"/>
      <c r="G441" s="22"/>
      <c r="H441" s="24" t="s">
        <v>13</v>
      </c>
      <c r="I441" s="34">
        <f t="shared" si="8"/>
        <v>2320.95971684291</v>
      </c>
      <c r="J441" s="35">
        <v>16000</v>
      </c>
    </row>
    <row r="442" spans="1:10">
      <c r="A442" s="20"/>
      <c r="B442" s="14"/>
      <c r="C442" s="13"/>
      <c r="D442" s="13"/>
      <c r="E442" s="13"/>
      <c r="F442" s="22"/>
      <c r="G442" s="22"/>
      <c r="H442" s="24" t="s">
        <v>14</v>
      </c>
      <c r="I442" s="34">
        <f t="shared" si="8"/>
        <v>2320.95971684291</v>
      </c>
      <c r="J442" s="35">
        <v>16000</v>
      </c>
    </row>
    <row r="443" ht="17" spans="1:10">
      <c r="A443" s="20"/>
      <c r="B443" s="14" t="s">
        <v>45</v>
      </c>
      <c r="C443" s="13" t="s">
        <v>46</v>
      </c>
      <c r="D443" s="13" t="s">
        <v>47</v>
      </c>
      <c r="E443" s="13" t="s">
        <v>48</v>
      </c>
      <c r="F443" s="22" t="str">
        <f>_xlfn.DISPIMG("ID_B31FFF6BD5EC44EEA55F721DEDA6C25F",1)</f>
        <v>=DISPIMG("ID_B31FFF6BD5EC44EEA55F721DEDA6C25F",1)</v>
      </c>
      <c r="G443" s="22" t="s">
        <v>49</v>
      </c>
      <c r="H443" s="23" t="s">
        <v>12</v>
      </c>
      <c r="I443" s="34">
        <f t="shared" si="8"/>
        <v>2030.83975223755</v>
      </c>
      <c r="J443" s="35">
        <v>14000</v>
      </c>
    </row>
    <row r="444" spans="1:10">
      <c r="A444" s="20"/>
      <c r="B444" s="14"/>
      <c r="C444" s="13"/>
      <c r="D444" s="13"/>
      <c r="E444" s="13"/>
      <c r="F444" s="22"/>
      <c r="G444" s="22"/>
      <c r="H444" s="24" t="s">
        <v>13</v>
      </c>
      <c r="I444" s="34">
        <f t="shared" si="8"/>
        <v>2030.83975223755</v>
      </c>
      <c r="J444" s="35">
        <v>14000</v>
      </c>
    </row>
    <row r="445" spans="1:10">
      <c r="A445" s="20"/>
      <c r="B445" s="14"/>
      <c r="C445" s="13"/>
      <c r="D445" s="13"/>
      <c r="E445" s="13"/>
      <c r="F445" s="22"/>
      <c r="G445" s="22"/>
      <c r="H445" s="24" t="s">
        <v>14</v>
      </c>
      <c r="I445" s="34">
        <f t="shared" si="8"/>
        <v>2030.83975223755</v>
      </c>
      <c r="J445" s="35">
        <v>14000</v>
      </c>
    </row>
    <row r="446" ht="17" spans="1:10">
      <c r="A446" s="20"/>
      <c r="B446" s="14" t="s">
        <v>50</v>
      </c>
      <c r="C446" s="13" t="s">
        <v>51</v>
      </c>
      <c r="D446" s="13" t="s">
        <v>52</v>
      </c>
      <c r="E446" s="13" t="s">
        <v>53</v>
      </c>
      <c r="F446" s="22" t="str">
        <f>_xlfn.DISPIMG("ID_B7F222FF69B549C684E0BA4A14DD8FF8",1)</f>
        <v>=DISPIMG("ID_B7F222FF69B549C684E0BA4A14DD8FF8",1)</v>
      </c>
      <c r="G446" s="22" t="s">
        <v>54</v>
      </c>
      <c r="H446" s="23" t="s">
        <v>12</v>
      </c>
      <c r="I446" s="34">
        <f t="shared" si="8"/>
        <v>2030.83975223755</v>
      </c>
      <c r="J446" s="35">
        <v>14000</v>
      </c>
    </row>
    <row r="447" spans="1:10">
      <c r="A447" s="20"/>
      <c r="B447" s="15" t="s">
        <v>55</v>
      </c>
      <c r="C447" s="16" t="s">
        <v>56</v>
      </c>
      <c r="D447" s="13"/>
      <c r="E447" s="13"/>
      <c r="F447" s="22"/>
      <c r="G447" s="22"/>
      <c r="H447" s="24" t="s">
        <v>13</v>
      </c>
      <c r="I447" s="34">
        <f t="shared" si="8"/>
        <v>2030.83975223755</v>
      </c>
      <c r="J447" s="35">
        <v>14000</v>
      </c>
    </row>
    <row r="448" spans="1:10">
      <c r="A448" s="40"/>
      <c r="B448" s="17"/>
      <c r="C448" s="18"/>
      <c r="D448" s="13"/>
      <c r="E448" s="13"/>
      <c r="F448" s="22"/>
      <c r="G448" s="22"/>
      <c r="H448" s="24" t="s">
        <v>14</v>
      </c>
      <c r="I448" s="34">
        <f t="shared" si="8"/>
        <v>2030.83975223755</v>
      </c>
      <c r="J448" s="35">
        <v>14000</v>
      </c>
    </row>
    <row r="449" ht="14.4" customHeight="1" spans="1:10">
      <c r="A449" s="20" t="str">
        <f>_xlfn.DISPIMG("ID_B2EE3A8D80F2414D8A86B6C71A43DAC9",1)</f>
        <v>=DISPIMG("ID_B2EE3A8D80F2414D8A86B6C71A43DAC9",1)</v>
      </c>
      <c r="B449" s="8" t="s">
        <v>57</v>
      </c>
      <c r="C449" s="9" t="s">
        <v>1</v>
      </c>
      <c r="D449" s="10" t="s">
        <v>2</v>
      </c>
      <c r="E449" s="8"/>
      <c r="F449" s="9" t="s">
        <v>3</v>
      </c>
      <c r="G449" s="21" t="s">
        <v>4</v>
      </c>
      <c r="H449" s="10" t="s">
        <v>5</v>
      </c>
      <c r="I449" s="34" t="s">
        <v>6</v>
      </c>
      <c r="J449" s="33" t="s">
        <v>6</v>
      </c>
    </row>
    <row r="450" ht="17" spans="1:10">
      <c r="A450" s="20"/>
      <c r="B450" s="11" t="s">
        <v>7</v>
      </c>
      <c r="C450" s="12" t="s">
        <v>8</v>
      </c>
      <c r="D450" s="13" t="s">
        <v>9</v>
      </c>
      <c r="E450" s="13" t="s">
        <v>85</v>
      </c>
      <c r="F450" s="22" t="str">
        <f>_xlfn.DISPIMG("ID_CC37AECAD65B4C8F955DEF026CAEA986",1)</f>
        <v>=DISPIMG("ID_CC37AECAD65B4C8F955DEF026CAEA986",1)</v>
      </c>
      <c r="G450" s="22" t="s">
        <v>11</v>
      </c>
      <c r="H450" s="23" t="s">
        <v>12</v>
      </c>
      <c r="I450" s="34">
        <f t="shared" si="8"/>
        <v>0</v>
      </c>
      <c r="J450" s="35">
        <v>0</v>
      </c>
    </row>
    <row r="451" spans="1:10">
      <c r="A451" s="20"/>
      <c r="B451" s="11"/>
      <c r="C451" s="12"/>
      <c r="D451" s="13"/>
      <c r="E451" s="13"/>
      <c r="F451" s="22"/>
      <c r="G451" s="22"/>
      <c r="H451" s="24" t="s">
        <v>13</v>
      </c>
      <c r="I451" s="34">
        <f t="shared" si="8"/>
        <v>0</v>
      </c>
      <c r="J451" s="35">
        <v>0</v>
      </c>
    </row>
    <row r="452" spans="1:10">
      <c r="A452" s="20"/>
      <c r="B452" s="11"/>
      <c r="C452" s="12"/>
      <c r="D452" s="13"/>
      <c r="E452" s="13"/>
      <c r="F452" s="22"/>
      <c r="G452" s="22"/>
      <c r="H452" s="24" t="s">
        <v>14</v>
      </c>
      <c r="I452" s="34">
        <f t="shared" si="8"/>
        <v>0</v>
      </c>
      <c r="J452" s="35">
        <v>0</v>
      </c>
    </row>
    <row r="453" ht="17" spans="1:10">
      <c r="A453" s="20"/>
      <c r="B453" s="14" t="s">
        <v>15</v>
      </c>
      <c r="C453" s="13" t="s">
        <v>16</v>
      </c>
      <c r="D453" s="13" t="s">
        <v>17</v>
      </c>
      <c r="E453" s="13" t="s">
        <v>86</v>
      </c>
      <c r="F453" s="22" t="str">
        <f>_xlfn.DISPIMG("ID_69B60DB386CE4560973D0737F6E54647",1)</f>
        <v>=DISPIMG("ID_69B60DB386CE4560973D0737F6E54647",1)</v>
      </c>
      <c r="G453" s="22" t="s">
        <v>18</v>
      </c>
      <c r="H453" s="23" t="s">
        <v>12</v>
      </c>
      <c r="I453" s="34">
        <f t="shared" si="8"/>
        <v>0</v>
      </c>
      <c r="J453" s="35">
        <v>0</v>
      </c>
    </row>
    <row r="454" spans="1:10">
      <c r="A454" s="20"/>
      <c r="B454" s="14"/>
      <c r="C454" s="13"/>
      <c r="D454" s="13"/>
      <c r="E454" s="13"/>
      <c r="F454" s="22"/>
      <c r="G454" s="22"/>
      <c r="H454" s="24" t="s">
        <v>13</v>
      </c>
      <c r="I454" s="34">
        <f t="shared" si="8"/>
        <v>0</v>
      </c>
      <c r="J454" s="35">
        <v>0</v>
      </c>
    </row>
    <row r="455" spans="1:10">
      <c r="A455" s="20"/>
      <c r="B455" s="14"/>
      <c r="C455" s="13"/>
      <c r="D455" s="13"/>
      <c r="E455" s="13"/>
      <c r="F455" s="22"/>
      <c r="G455" s="22"/>
      <c r="H455" s="24" t="s">
        <v>14</v>
      </c>
      <c r="I455" s="34">
        <f t="shared" si="8"/>
        <v>0</v>
      </c>
      <c r="J455" s="35">
        <v>0</v>
      </c>
    </row>
    <row r="456" ht="17.75" spans="1:10">
      <c r="A456" s="20"/>
      <c r="B456" s="14" t="s">
        <v>20</v>
      </c>
      <c r="C456" s="13" t="s">
        <v>21</v>
      </c>
      <c r="D456" s="13" t="s">
        <v>22</v>
      </c>
      <c r="E456" s="31" t="s">
        <v>87</v>
      </c>
      <c r="F456" s="22" t="str">
        <f>_xlfn.DISPIMG("ID_9C08CA9AE7C14F6EA47D8B297399ADA9",1)</f>
        <v>=DISPIMG("ID_9C08CA9AE7C14F6EA47D8B297399ADA9",1)</v>
      </c>
      <c r="G456" s="22" t="s">
        <v>24</v>
      </c>
      <c r="H456" s="23" t="s">
        <v>12</v>
      </c>
      <c r="I456" s="34">
        <f t="shared" si="8"/>
        <v>0</v>
      </c>
      <c r="J456" s="35">
        <v>0</v>
      </c>
    </row>
    <row r="457" ht="17.55" spans="1:10">
      <c r="A457" s="20"/>
      <c r="B457" s="14"/>
      <c r="C457" s="13"/>
      <c r="D457" s="13"/>
      <c r="E457" s="41"/>
      <c r="F457" s="22"/>
      <c r="G457" s="22"/>
      <c r="H457" s="24" t="s">
        <v>13</v>
      </c>
      <c r="I457" s="34">
        <f t="shared" si="8"/>
        <v>0</v>
      </c>
      <c r="J457" s="35">
        <v>0</v>
      </c>
    </row>
    <row r="458" spans="1:10">
      <c r="A458" s="20"/>
      <c r="B458" s="14"/>
      <c r="C458" s="13"/>
      <c r="D458" s="13"/>
      <c r="E458" s="42"/>
      <c r="F458" s="22"/>
      <c r="G458" s="22"/>
      <c r="H458" s="24" t="s">
        <v>14</v>
      </c>
      <c r="I458" s="34">
        <f t="shared" si="8"/>
        <v>0</v>
      </c>
      <c r="J458" s="35">
        <v>0</v>
      </c>
    </row>
    <row r="459" ht="17" spans="1:10">
      <c r="A459" s="20"/>
      <c r="B459" s="14" t="s">
        <v>25</v>
      </c>
      <c r="C459" s="13" t="s">
        <v>26</v>
      </c>
      <c r="D459" s="13" t="s">
        <v>27</v>
      </c>
      <c r="E459" s="13" t="s">
        <v>28</v>
      </c>
      <c r="F459" s="22" t="str">
        <f>_xlfn.DISPIMG("ID_7AA3402384DD40C59A2D7BB489F3E02A",1)</f>
        <v>=DISPIMG("ID_7AA3402384DD40C59A2D7BB489F3E02A",1)</v>
      </c>
      <c r="G459" s="22" t="s">
        <v>29</v>
      </c>
      <c r="H459" s="23" t="s">
        <v>12</v>
      </c>
      <c r="I459" s="34">
        <f t="shared" si="8"/>
        <v>0</v>
      </c>
      <c r="J459" s="35">
        <v>0</v>
      </c>
    </row>
    <row r="460" spans="1:10">
      <c r="A460" s="20"/>
      <c r="B460" s="14"/>
      <c r="C460" s="13"/>
      <c r="D460" s="13"/>
      <c r="E460" s="13"/>
      <c r="F460" s="22"/>
      <c r="G460" s="22"/>
      <c r="H460" s="24" t="s">
        <v>13</v>
      </c>
      <c r="I460" s="34">
        <f t="shared" si="8"/>
        <v>0</v>
      </c>
      <c r="J460" s="35">
        <v>0</v>
      </c>
    </row>
    <row r="461" spans="1:10">
      <c r="A461" s="20"/>
      <c r="B461" s="14"/>
      <c r="C461" s="13"/>
      <c r="D461" s="13"/>
      <c r="E461" s="13"/>
      <c r="F461" s="22"/>
      <c r="G461" s="22"/>
      <c r="H461" s="24" t="s">
        <v>14</v>
      </c>
      <c r="I461" s="34">
        <f t="shared" si="8"/>
        <v>0</v>
      </c>
      <c r="J461" s="35">
        <v>0</v>
      </c>
    </row>
    <row r="462" ht="17" spans="1:10">
      <c r="A462" s="20"/>
      <c r="B462" s="14" t="s">
        <v>30</v>
      </c>
      <c r="C462" s="13" t="s">
        <v>88</v>
      </c>
      <c r="D462" s="13" t="s">
        <v>32</v>
      </c>
      <c r="E462" s="13" t="s">
        <v>33</v>
      </c>
      <c r="F462" s="22" t="str">
        <f>_xlfn.DISPIMG("ID_BF50D48D851141BAA6ADE8CA6C96EDF8",1)</f>
        <v>=DISPIMG("ID_BF50D48D851141BAA6ADE8CA6C96EDF8",1)</v>
      </c>
      <c r="G462" s="22" t="s">
        <v>34</v>
      </c>
      <c r="H462" s="23" t="s">
        <v>12</v>
      </c>
      <c r="I462" s="34">
        <f t="shared" si="8"/>
        <v>0</v>
      </c>
      <c r="J462" s="35">
        <v>0</v>
      </c>
    </row>
    <row r="463" spans="1:10">
      <c r="A463" s="20"/>
      <c r="B463" s="14"/>
      <c r="C463" s="13"/>
      <c r="D463" s="13"/>
      <c r="E463" s="13"/>
      <c r="F463" s="22"/>
      <c r="G463" s="22"/>
      <c r="H463" s="24" t="s">
        <v>13</v>
      </c>
      <c r="I463" s="34">
        <f t="shared" si="8"/>
        <v>0</v>
      </c>
      <c r="J463" s="35">
        <v>0</v>
      </c>
    </row>
    <row r="464" spans="1:10">
      <c r="A464" s="20"/>
      <c r="B464" s="14"/>
      <c r="C464" s="13"/>
      <c r="D464" s="13"/>
      <c r="E464" s="13"/>
      <c r="F464" s="22"/>
      <c r="G464" s="22"/>
      <c r="H464" s="24" t="s">
        <v>14</v>
      </c>
      <c r="I464" s="34">
        <f t="shared" si="8"/>
        <v>0</v>
      </c>
      <c r="J464" s="35">
        <v>0</v>
      </c>
    </row>
    <row r="465" ht="17" spans="1:10">
      <c r="A465" s="20"/>
      <c r="B465" s="14" t="s">
        <v>35</v>
      </c>
      <c r="C465" s="13" t="s">
        <v>89</v>
      </c>
      <c r="D465" s="13" t="s">
        <v>37</v>
      </c>
      <c r="E465" s="13" t="s">
        <v>38</v>
      </c>
      <c r="F465" s="22" t="str">
        <f>_xlfn.DISPIMG("ID_D87EB6BB140D4C8F8FB162A0E4EA0637",1)</f>
        <v>=DISPIMG("ID_D87EB6BB140D4C8F8FB162A0E4EA0637",1)</v>
      </c>
      <c r="G465" s="22" t="s">
        <v>39</v>
      </c>
      <c r="H465" s="23" t="s">
        <v>12</v>
      </c>
      <c r="I465" s="34">
        <f t="shared" si="8"/>
        <v>0</v>
      </c>
      <c r="J465" s="35">
        <v>0</v>
      </c>
    </row>
    <row r="466" spans="1:10">
      <c r="A466" s="20"/>
      <c r="B466" s="14"/>
      <c r="C466" s="13"/>
      <c r="D466" s="13"/>
      <c r="E466" s="13"/>
      <c r="F466" s="22"/>
      <c r="G466" s="22"/>
      <c r="H466" s="24" t="s">
        <v>13</v>
      </c>
      <c r="I466" s="34">
        <f t="shared" si="8"/>
        <v>0</v>
      </c>
      <c r="J466" s="35">
        <v>0</v>
      </c>
    </row>
    <row r="467" spans="1:10">
      <c r="A467" s="20"/>
      <c r="B467" s="14"/>
      <c r="C467" s="13"/>
      <c r="D467" s="13"/>
      <c r="E467" s="13"/>
      <c r="F467" s="22"/>
      <c r="G467" s="22"/>
      <c r="H467" s="24" t="s">
        <v>14</v>
      </c>
      <c r="I467" s="34">
        <f t="shared" si="8"/>
        <v>0</v>
      </c>
      <c r="J467" s="35">
        <v>0</v>
      </c>
    </row>
    <row r="468" ht="17" spans="1:10">
      <c r="A468" s="20"/>
      <c r="B468" s="14" t="s">
        <v>40</v>
      </c>
      <c r="C468" s="13" t="s">
        <v>41</v>
      </c>
      <c r="D468" s="13" t="s">
        <v>42</v>
      </c>
      <c r="E468" s="13" t="s">
        <v>43</v>
      </c>
      <c r="F468" s="22" t="str">
        <f>_xlfn.DISPIMG("ID_99A840C653A840049FA354E03D2E73F4",1)</f>
        <v>=DISPIMG("ID_99A840C653A840049FA354E03D2E73F4",1)</v>
      </c>
      <c r="G468" s="22" t="s">
        <v>44</v>
      </c>
      <c r="H468" s="23" t="s">
        <v>12</v>
      </c>
      <c r="I468" s="34">
        <f t="shared" si="8"/>
        <v>0</v>
      </c>
      <c r="J468" s="35">
        <v>0</v>
      </c>
    </row>
    <row r="469" spans="1:10">
      <c r="A469" s="20"/>
      <c r="B469" s="14"/>
      <c r="C469" s="13"/>
      <c r="D469" s="13"/>
      <c r="E469" s="13"/>
      <c r="F469" s="22"/>
      <c r="G469" s="22"/>
      <c r="H469" s="24" t="s">
        <v>13</v>
      </c>
      <c r="I469" s="34">
        <f t="shared" si="8"/>
        <v>0</v>
      </c>
      <c r="J469" s="35">
        <v>0</v>
      </c>
    </row>
    <row r="470" spans="1:10">
      <c r="A470" s="20"/>
      <c r="B470" s="14"/>
      <c r="C470" s="13"/>
      <c r="D470" s="13"/>
      <c r="E470" s="13"/>
      <c r="F470" s="22"/>
      <c r="G470" s="22"/>
      <c r="H470" s="24" t="s">
        <v>14</v>
      </c>
      <c r="I470" s="34">
        <f t="shared" si="8"/>
        <v>0</v>
      </c>
      <c r="J470" s="35">
        <v>0</v>
      </c>
    </row>
    <row r="471" ht="17" spans="1:10">
      <c r="A471" s="20"/>
      <c r="B471" s="14" t="s">
        <v>45</v>
      </c>
      <c r="C471" s="13" t="s">
        <v>46</v>
      </c>
      <c r="D471" s="13" t="s">
        <v>47</v>
      </c>
      <c r="E471" s="13" t="s">
        <v>48</v>
      </c>
      <c r="F471" s="22" t="str">
        <f>_xlfn.DISPIMG("ID_B31FFF6BD5EC44EEA55F721DEDA6C25F",1)</f>
        <v>=DISPIMG("ID_B31FFF6BD5EC44EEA55F721DEDA6C25F",1)</v>
      </c>
      <c r="G471" s="22" t="s">
        <v>49</v>
      </c>
      <c r="H471" s="23" t="s">
        <v>12</v>
      </c>
      <c r="I471" s="34">
        <f t="shared" si="8"/>
        <v>0</v>
      </c>
      <c r="J471" s="35">
        <v>0</v>
      </c>
    </row>
    <row r="472" spans="1:10">
      <c r="A472" s="20"/>
      <c r="B472" s="14"/>
      <c r="C472" s="13"/>
      <c r="D472" s="13"/>
      <c r="E472" s="13"/>
      <c r="F472" s="22"/>
      <c r="G472" s="22"/>
      <c r="H472" s="24" t="s">
        <v>13</v>
      </c>
      <c r="I472" s="34">
        <f t="shared" si="8"/>
        <v>0</v>
      </c>
      <c r="J472" s="35">
        <v>0</v>
      </c>
    </row>
    <row r="473" spans="1:10">
      <c r="A473" s="20"/>
      <c r="B473" s="14"/>
      <c r="C473" s="13"/>
      <c r="D473" s="13"/>
      <c r="E473" s="13"/>
      <c r="F473" s="22"/>
      <c r="G473" s="22"/>
      <c r="H473" s="24" t="s">
        <v>14</v>
      </c>
      <c r="I473" s="34">
        <f t="shared" si="8"/>
        <v>0</v>
      </c>
      <c r="J473" s="35">
        <v>0</v>
      </c>
    </row>
    <row r="474" ht="17" spans="1:10">
      <c r="A474" s="20"/>
      <c r="B474" s="14" t="s">
        <v>50</v>
      </c>
      <c r="C474" s="13" t="s">
        <v>51</v>
      </c>
      <c r="D474" s="13" t="s">
        <v>52</v>
      </c>
      <c r="E474" s="13" t="s">
        <v>53</v>
      </c>
      <c r="F474" s="22" t="str">
        <f>_xlfn.DISPIMG("ID_B7F222FF69B549C684E0BA4A14DD8FF8",1)</f>
        <v>=DISPIMG("ID_B7F222FF69B549C684E0BA4A14DD8FF8",1)</v>
      </c>
      <c r="G474" s="22" t="s">
        <v>54</v>
      </c>
      <c r="H474" s="23" t="s">
        <v>12</v>
      </c>
      <c r="I474" s="34">
        <f t="shared" si="8"/>
        <v>0</v>
      </c>
      <c r="J474" s="35">
        <v>0</v>
      </c>
    </row>
    <row r="475" spans="1:10">
      <c r="A475" s="20"/>
      <c r="B475" s="15" t="s">
        <v>55</v>
      </c>
      <c r="C475" s="16" t="s">
        <v>56</v>
      </c>
      <c r="D475" s="13"/>
      <c r="E475" s="13"/>
      <c r="F475" s="22"/>
      <c r="G475" s="22"/>
      <c r="H475" s="24" t="s">
        <v>13</v>
      </c>
      <c r="I475" s="34">
        <f t="shared" si="8"/>
        <v>0</v>
      </c>
      <c r="J475" s="35">
        <v>0</v>
      </c>
    </row>
    <row r="476" spans="1:10">
      <c r="A476" s="20"/>
      <c r="B476" s="17"/>
      <c r="C476" s="18"/>
      <c r="D476" s="13"/>
      <c r="E476" s="13"/>
      <c r="F476" s="22"/>
      <c r="G476" s="22"/>
      <c r="H476" s="24" t="s">
        <v>14</v>
      </c>
      <c r="I476" s="34">
        <f t="shared" si="8"/>
        <v>0</v>
      </c>
      <c r="J476" s="35">
        <v>0</v>
      </c>
    </row>
    <row r="477" ht="14.4" customHeight="1" spans="1:10">
      <c r="A477" s="19" t="str">
        <f>_xlfn.DISPIMG("ID_8DD0CCBE50244F21836D44CCD822CC60",1)</f>
        <v>=DISPIMG("ID_8DD0CCBE50244F21836D44CCD822CC60",1)</v>
      </c>
      <c r="B477" s="8" t="s">
        <v>57</v>
      </c>
      <c r="C477" s="9" t="s">
        <v>1</v>
      </c>
      <c r="D477" s="10" t="s">
        <v>2</v>
      </c>
      <c r="E477" s="8"/>
      <c r="F477" s="9" t="s">
        <v>3</v>
      </c>
      <c r="G477" s="21" t="s">
        <v>4</v>
      </c>
      <c r="H477" s="10" t="s">
        <v>5</v>
      </c>
      <c r="I477" s="34" t="s">
        <v>6</v>
      </c>
      <c r="J477" s="33" t="s">
        <v>6</v>
      </c>
    </row>
    <row r="478" ht="17" spans="1:10">
      <c r="A478" s="20"/>
      <c r="B478" s="11" t="s">
        <v>7</v>
      </c>
      <c r="C478" s="12" t="s">
        <v>8</v>
      </c>
      <c r="D478" s="13" t="s">
        <v>9</v>
      </c>
      <c r="E478" s="13" t="s">
        <v>90</v>
      </c>
      <c r="F478" s="22" t="str">
        <f>_xlfn.DISPIMG("ID_CC37AECAD65B4C8F955DEF026CAEA986",1)</f>
        <v>=DISPIMG("ID_CC37AECAD65B4C8F955DEF026CAEA986",1)</v>
      </c>
      <c r="G478" s="22" t="s">
        <v>11</v>
      </c>
      <c r="H478" s="23" t="s">
        <v>12</v>
      </c>
      <c r="I478" s="34">
        <f t="shared" si="8"/>
        <v>1595.6598053295</v>
      </c>
      <c r="J478" s="35">
        <v>11000</v>
      </c>
    </row>
    <row r="479" spans="1:10">
      <c r="A479" s="20"/>
      <c r="B479" s="11"/>
      <c r="C479" s="12"/>
      <c r="D479" s="13"/>
      <c r="E479" s="13"/>
      <c r="F479" s="22"/>
      <c r="G479" s="22"/>
      <c r="H479" s="24" t="s">
        <v>13</v>
      </c>
      <c r="I479" s="34">
        <f t="shared" si="8"/>
        <v>1595.6598053295</v>
      </c>
      <c r="J479" s="35">
        <v>11000</v>
      </c>
    </row>
    <row r="480" spans="1:10">
      <c r="A480" s="20"/>
      <c r="B480" s="11"/>
      <c r="C480" s="12"/>
      <c r="D480" s="13"/>
      <c r="E480" s="13"/>
      <c r="F480" s="22"/>
      <c r="G480" s="22"/>
      <c r="H480" s="24" t="s">
        <v>14</v>
      </c>
      <c r="I480" s="34">
        <f t="shared" si="8"/>
        <v>2030.83975223755</v>
      </c>
      <c r="J480" s="35">
        <v>14000</v>
      </c>
    </row>
    <row r="481" ht="17" spans="1:10">
      <c r="A481" s="20"/>
      <c r="B481" s="14" t="s">
        <v>15</v>
      </c>
      <c r="C481" s="13" t="s">
        <v>16</v>
      </c>
      <c r="D481" s="13" t="s">
        <v>17</v>
      </c>
      <c r="E481" s="13" t="s">
        <v>91</v>
      </c>
      <c r="F481" s="22" t="str">
        <f>_xlfn.DISPIMG("ID_69B60DB386CE4560973D0737F6E54647",1)</f>
        <v>=DISPIMG("ID_69B60DB386CE4560973D0737F6E54647",1)</v>
      </c>
      <c r="G481" s="22" t="s">
        <v>18</v>
      </c>
      <c r="H481" s="23" t="s">
        <v>12</v>
      </c>
      <c r="I481" s="34">
        <f t="shared" si="8"/>
        <v>2466.0196991456</v>
      </c>
      <c r="J481" s="35">
        <v>17000</v>
      </c>
    </row>
    <row r="482" spans="1:10">
      <c r="A482" s="20"/>
      <c r="B482" s="14"/>
      <c r="C482" s="13"/>
      <c r="D482" s="13"/>
      <c r="E482" s="13"/>
      <c r="F482" s="22"/>
      <c r="G482" s="22"/>
      <c r="H482" s="24" t="s">
        <v>13</v>
      </c>
      <c r="I482" s="34">
        <f t="shared" si="8"/>
        <v>2466.0196991456</v>
      </c>
      <c r="J482" s="35">
        <v>17000</v>
      </c>
    </row>
    <row r="483" spans="1:10">
      <c r="A483" s="20"/>
      <c r="B483" s="14"/>
      <c r="C483" s="13"/>
      <c r="D483" s="13"/>
      <c r="E483" s="13"/>
      <c r="F483" s="22"/>
      <c r="G483" s="22"/>
      <c r="H483" s="24" t="s">
        <v>14</v>
      </c>
      <c r="I483" s="34">
        <f t="shared" si="8"/>
        <v>2466.0196991456</v>
      </c>
      <c r="J483" s="35">
        <v>17000</v>
      </c>
    </row>
    <row r="484" ht="17.75" spans="1:10">
      <c r="A484" s="20"/>
      <c r="B484" s="14" t="s">
        <v>20</v>
      </c>
      <c r="C484" s="13" t="s">
        <v>21</v>
      </c>
      <c r="D484" s="13" t="s">
        <v>22</v>
      </c>
      <c r="E484" s="31" t="s">
        <v>92</v>
      </c>
      <c r="F484" s="22" t="str">
        <f>_xlfn.DISPIMG("ID_9C08CA9AE7C14F6EA47D8B297399ADA9",1)</f>
        <v>=DISPIMG("ID_9C08CA9AE7C14F6EA47D8B297399ADA9",1)</v>
      </c>
      <c r="G484" s="22" t="s">
        <v>24</v>
      </c>
      <c r="H484" s="23" t="s">
        <v>12</v>
      </c>
      <c r="I484" s="34">
        <f t="shared" si="8"/>
        <v>1595.6598053295</v>
      </c>
      <c r="J484" s="35">
        <v>11000</v>
      </c>
    </row>
    <row r="485" ht="17.55" spans="1:10">
      <c r="A485" s="20"/>
      <c r="B485" s="14"/>
      <c r="C485" s="13"/>
      <c r="D485" s="13"/>
      <c r="E485" s="41"/>
      <c r="F485" s="22"/>
      <c r="G485" s="22"/>
      <c r="H485" s="24" t="s">
        <v>13</v>
      </c>
      <c r="I485" s="34">
        <f t="shared" si="8"/>
        <v>1595.6598053295</v>
      </c>
      <c r="J485" s="35">
        <v>11000</v>
      </c>
    </row>
    <row r="486" spans="1:10">
      <c r="A486" s="20"/>
      <c r="B486" s="14"/>
      <c r="C486" s="13"/>
      <c r="D486" s="13"/>
      <c r="E486" s="42"/>
      <c r="F486" s="22"/>
      <c r="G486" s="22"/>
      <c r="H486" s="24" t="s">
        <v>14</v>
      </c>
      <c r="I486" s="34">
        <f t="shared" si="8"/>
        <v>2030.83975223755</v>
      </c>
      <c r="J486" s="35">
        <v>14000</v>
      </c>
    </row>
    <row r="487" ht="17" spans="1:10">
      <c r="A487" s="20"/>
      <c r="B487" s="14" t="s">
        <v>25</v>
      </c>
      <c r="C487" s="13" t="s">
        <v>26</v>
      </c>
      <c r="D487" s="13" t="s">
        <v>27</v>
      </c>
      <c r="E487" s="13" t="s">
        <v>28</v>
      </c>
      <c r="F487" s="22" t="str">
        <f>_xlfn.DISPIMG("ID_7AA3402384DD40C59A2D7BB489F3E02A",1)</f>
        <v>=DISPIMG("ID_7AA3402384DD40C59A2D7BB489F3E02A",1)</v>
      </c>
      <c r="G487" s="22" t="s">
        <v>29</v>
      </c>
      <c r="H487" s="23" t="s">
        <v>12</v>
      </c>
      <c r="I487" s="34">
        <f t="shared" si="8"/>
        <v>2030.83975223755</v>
      </c>
      <c r="J487" s="35">
        <v>14000</v>
      </c>
    </row>
    <row r="488" spans="1:10">
      <c r="A488" s="20"/>
      <c r="B488" s="14"/>
      <c r="C488" s="13"/>
      <c r="D488" s="13"/>
      <c r="E488" s="13"/>
      <c r="F488" s="22"/>
      <c r="G488" s="22"/>
      <c r="H488" s="24" t="s">
        <v>13</v>
      </c>
      <c r="I488" s="34">
        <f t="shared" si="8"/>
        <v>2030.83975223755</v>
      </c>
      <c r="J488" s="35">
        <v>14000</v>
      </c>
    </row>
    <row r="489" spans="1:10">
      <c r="A489" s="20"/>
      <c r="B489" s="14"/>
      <c r="C489" s="13"/>
      <c r="D489" s="13"/>
      <c r="E489" s="13"/>
      <c r="F489" s="22"/>
      <c r="G489" s="22"/>
      <c r="H489" s="24" t="s">
        <v>14</v>
      </c>
      <c r="I489" s="34">
        <f t="shared" si="8"/>
        <v>2030.83975223755</v>
      </c>
      <c r="J489" s="35">
        <v>14000</v>
      </c>
    </row>
    <row r="490" ht="17" spans="1:10">
      <c r="A490" s="20"/>
      <c r="B490" s="14" t="s">
        <v>30</v>
      </c>
      <c r="C490" s="13" t="s">
        <v>31</v>
      </c>
      <c r="D490" s="13" t="s">
        <v>32</v>
      </c>
      <c r="E490" s="13" t="s">
        <v>33</v>
      </c>
      <c r="F490" s="22" t="str">
        <f>_xlfn.DISPIMG("ID_BF50D48D851141BAA6ADE8CA6C96EDF8",1)</f>
        <v>=DISPIMG("ID_BF50D48D851141BAA6ADE8CA6C96EDF8",1)</v>
      </c>
      <c r="G490" s="22" t="s">
        <v>34</v>
      </c>
      <c r="H490" s="23" t="s">
        <v>12</v>
      </c>
      <c r="I490" s="34">
        <f t="shared" si="8"/>
        <v>1595.6598053295</v>
      </c>
      <c r="J490" s="35">
        <v>11000</v>
      </c>
    </row>
    <row r="491" spans="1:10">
      <c r="A491" s="20"/>
      <c r="B491" s="14"/>
      <c r="C491" s="13"/>
      <c r="D491" s="13"/>
      <c r="E491" s="13"/>
      <c r="F491" s="22"/>
      <c r="G491" s="22"/>
      <c r="H491" s="24" t="s">
        <v>13</v>
      </c>
      <c r="I491" s="34">
        <f t="shared" si="8"/>
        <v>1595.6598053295</v>
      </c>
      <c r="J491" s="35">
        <v>11000</v>
      </c>
    </row>
    <row r="492" spans="1:10">
      <c r="A492" s="20"/>
      <c r="B492" s="14"/>
      <c r="C492" s="13"/>
      <c r="D492" s="13"/>
      <c r="E492" s="13"/>
      <c r="F492" s="22"/>
      <c r="G492" s="22"/>
      <c r="H492" s="24" t="s">
        <v>14</v>
      </c>
      <c r="I492" s="34">
        <f t="shared" si="8"/>
        <v>1595.6598053295</v>
      </c>
      <c r="J492" s="35">
        <v>11000</v>
      </c>
    </row>
    <row r="493" ht="17" spans="1:10">
      <c r="A493" s="20"/>
      <c r="B493" s="14" t="s">
        <v>35</v>
      </c>
      <c r="C493" s="13" t="s">
        <v>36</v>
      </c>
      <c r="D493" s="13" t="s">
        <v>37</v>
      </c>
      <c r="E493" s="13" t="s">
        <v>38</v>
      </c>
      <c r="F493" s="22" t="str">
        <f>_xlfn.DISPIMG("ID_D87EB6BB140D4C8F8FB162A0E4EA0637",1)</f>
        <v>=DISPIMG("ID_D87EB6BB140D4C8F8FB162A0E4EA0637",1)</v>
      </c>
      <c r="G493" s="22" t="s">
        <v>39</v>
      </c>
      <c r="H493" s="23" t="s">
        <v>12</v>
      </c>
      <c r="I493" s="34">
        <f t="shared" si="8"/>
        <v>2103.36974338889</v>
      </c>
      <c r="J493" s="35">
        <v>14500</v>
      </c>
    </row>
    <row r="494" spans="1:10">
      <c r="A494" s="20"/>
      <c r="B494" s="14"/>
      <c r="C494" s="13"/>
      <c r="D494" s="13"/>
      <c r="E494" s="13"/>
      <c r="F494" s="22"/>
      <c r="G494" s="22"/>
      <c r="H494" s="24" t="s">
        <v>13</v>
      </c>
      <c r="I494" s="34">
        <f t="shared" si="8"/>
        <v>2103.36974338889</v>
      </c>
      <c r="J494" s="35">
        <v>14500</v>
      </c>
    </row>
    <row r="495" spans="1:10">
      <c r="A495" s="20"/>
      <c r="B495" s="14"/>
      <c r="C495" s="13"/>
      <c r="D495" s="13"/>
      <c r="E495" s="13"/>
      <c r="F495" s="22"/>
      <c r="G495" s="22"/>
      <c r="H495" s="24" t="s">
        <v>14</v>
      </c>
      <c r="I495" s="34">
        <f t="shared" si="8"/>
        <v>2103.36974338889</v>
      </c>
      <c r="J495" s="35">
        <v>14500</v>
      </c>
    </row>
    <row r="496" ht="17" spans="1:10">
      <c r="A496" s="20"/>
      <c r="B496" s="14" t="s">
        <v>40</v>
      </c>
      <c r="C496" s="13" t="s">
        <v>41</v>
      </c>
      <c r="D496" s="13" t="s">
        <v>42</v>
      </c>
      <c r="E496" s="13" t="s">
        <v>43</v>
      </c>
      <c r="F496" s="22" t="str">
        <f>_xlfn.DISPIMG("ID_99A840C653A840049FA354E03D2E73F4",1)</f>
        <v>=DISPIMG("ID_99A840C653A840049FA354E03D2E73F4",1)</v>
      </c>
      <c r="G496" s="22" t="s">
        <v>44</v>
      </c>
      <c r="H496" s="23" t="s">
        <v>12</v>
      </c>
      <c r="I496" s="34">
        <f t="shared" ref="I496:I504" si="9">SUM(J496/6.8937)</f>
        <v>2320.95971684291</v>
      </c>
      <c r="J496" s="35">
        <v>16000</v>
      </c>
    </row>
    <row r="497" spans="1:10">
      <c r="A497" s="20"/>
      <c r="B497" s="14"/>
      <c r="C497" s="13"/>
      <c r="D497" s="13"/>
      <c r="E497" s="13"/>
      <c r="F497" s="22"/>
      <c r="G497" s="22"/>
      <c r="H497" s="24" t="s">
        <v>13</v>
      </c>
      <c r="I497" s="34">
        <f t="shared" si="9"/>
        <v>2320.95971684291</v>
      </c>
      <c r="J497" s="35">
        <v>16000</v>
      </c>
    </row>
    <row r="498" spans="1:10">
      <c r="A498" s="20"/>
      <c r="B498" s="14"/>
      <c r="C498" s="13"/>
      <c r="D498" s="13"/>
      <c r="E498" s="13"/>
      <c r="F498" s="22"/>
      <c r="G498" s="22"/>
      <c r="H498" s="24" t="s">
        <v>14</v>
      </c>
      <c r="I498" s="34">
        <f t="shared" si="9"/>
        <v>2320.95971684291</v>
      </c>
      <c r="J498" s="35">
        <v>16000</v>
      </c>
    </row>
    <row r="499" ht="17" spans="1:10">
      <c r="A499" s="20"/>
      <c r="B499" s="14" t="s">
        <v>45</v>
      </c>
      <c r="C499" s="13" t="s">
        <v>46</v>
      </c>
      <c r="D499" s="13" t="s">
        <v>47</v>
      </c>
      <c r="E499" s="13" t="s">
        <v>48</v>
      </c>
      <c r="F499" s="22" t="str">
        <f>_xlfn.DISPIMG("ID_B31FFF6BD5EC44EEA55F721DEDA6C25F",1)</f>
        <v>=DISPIMG("ID_B31FFF6BD5EC44EEA55F721DEDA6C25F",1)</v>
      </c>
      <c r="G499" s="22" t="s">
        <v>49</v>
      </c>
      <c r="H499" s="23" t="s">
        <v>12</v>
      </c>
      <c r="I499" s="34">
        <f t="shared" si="9"/>
        <v>2030.83975223755</v>
      </c>
      <c r="J499" s="35">
        <v>14000</v>
      </c>
    </row>
    <row r="500" spans="1:10">
      <c r="A500" s="20"/>
      <c r="B500" s="14"/>
      <c r="C500" s="13"/>
      <c r="D500" s="13"/>
      <c r="E500" s="13"/>
      <c r="F500" s="22"/>
      <c r="G500" s="22"/>
      <c r="H500" s="24" t="s">
        <v>13</v>
      </c>
      <c r="I500" s="34">
        <f t="shared" si="9"/>
        <v>2030.83975223755</v>
      </c>
      <c r="J500" s="35">
        <v>14000</v>
      </c>
    </row>
    <row r="501" spans="1:10">
      <c r="A501" s="20"/>
      <c r="B501" s="14"/>
      <c r="C501" s="13"/>
      <c r="D501" s="13"/>
      <c r="E501" s="13"/>
      <c r="F501" s="22"/>
      <c r="G501" s="22"/>
      <c r="H501" s="24" t="s">
        <v>14</v>
      </c>
      <c r="I501" s="34">
        <f t="shared" si="9"/>
        <v>2030.83975223755</v>
      </c>
      <c r="J501" s="35">
        <v>14000</v>
      </c>
    </row>
    <row r="502" ht="17" spans="1:10">
      <c r="A502" s="20"/>
      <c r="B502" s="14" t="s">
        <v>50</v>
      </c>
      <c r="C502" s="13" t="s">
        <v>51</v>
      </c>
      <c r="D502" s="13" t="s">
        <v>52</v>
      </c>
      <c r="E502" s="13" t="s">
        <v>53</v>
      </c>
      <c r="F502" s="22" t="str">
        <f>_xlfn.DISPIMG("ID_B7F222FF69B549C684E0BA4A14DD8FF8",1)</f>
        <v>=DISPIMG("ID_B7F222FF69B549C684E0BA4A14DD8FF8",1)</v>
      </c>
      <c r="G502" s="22" t="s">
        <v>54</v>
      </c>
      <c r="H502" s="23" t="s">
        <v>12</v>
      </c>
      <c r="I502" s="34">
        <f t="shared" si="9"/>
        <v>2030.83975223755</v>
      </c>
      <c r="J502" s="35">
        <v>14000</v>
      </c>
    </row>
    <row r="503" spans="1:10">
      <c r="A503" s="20"/>
      <c r="B503" s="15" t="s">
        <v>55</v>
      </c>
      <c r="C503" s="16" t="s">
        <v>56</v>
      </c>
      <c r="D503" s="13"/>
      <c r="E503" s="13"/>
      <c r="F503" s="22"/>
      <c r="G503" s="22"/>
      <c r="H503" s="24" t="s">
        <v>13</v>
      </c>
      <c r="I503" s="34">
        <f t="shared" si="9"/>
        <v>2030.83975223755</v>
      </c>
      <c r="J503" s="35">
        <v>14000</v>
      </c>
    </row>
    <row r="504" spans="1:10">
      <c r="A504" s="40"/>
      <c r="B504" s="17"/>
      <c r="C504" s="18"/>
      <c r="D504" s="13"/>
      <c r="E504" s="13"/>
      <c r="F504" s="22"/>
      <c r="G504" s="22"/>
      <c r="H504" s="24" t="s">
        <v>14</v>
      </c>
      <c r="I504" s="34">
        <f t="shared" si="9"/>
        <v>2030.83975223755</v>
      </c>
      <c r="J504" s="35">
        <v>14000</v>
      </c>
    </row>
    <row r="505" ht="14.4" customHeight="1" spans="1:10">
      <c r="A505" s="19" t="str">
        <f>_xlfn.DISPIMG("ID_4C0424AE904C4E7196EAE8404A508C4E",1)</f>
        <v>=DISPIMG("ID_4C0424AE904C4E7196EAE8404A508C4E",1)</v>
      </c>
      <c r="B505" s="8" t="s">
        <v>57</v>
      </c>
      <c r="C505" s="9" t="s">
        <v>1</v>
      </c>
      <c r="D505" s="10" t="s">
        <v>2</v>
      </c>
      <c r="E505" s="8"/>
      <c r="F505" s="9" t="s">
        <v>3</v>
      </c>
      <c r="G505" s="21" t="s">
        <v>4</v>
      </c>
      <c r="H505" s="10" t="s">
        <v>5</v>
      </c>
      <c r="I505" s="34" t="s">
        <v>93</v>
      </c>
      <c r="J505" s="33" t="s">
        <v>6</v>
      </c>
    </row>
    <row r="506" ht="17" spans="1:10">
      <c r="A506" s="20"/>
      <c r="B506" s="11" t="s">
        <v>7</v>
      </c>
      <c r="C506" s="12" t="s">
        <v>8</v>
      </c>
      <c r="D506" s="13" t="s">
        <v>9</v>
      </c>
      <c r="E506" s="13" t="s">
        <v>94</v>
      </c>
      <c r="F506" s="22" t="str">
        <f>_xlfn.DISPIMG("ID_CC37AECAD65B4C8F955DEF026CAEA986",1)</f>
        <v>=DISPIMG("ID_CC37AECAD65B4C8F955DEF026CAEA986",1)</v>
      </c>
      <c r="G506" s="22" t="s">
        <v>11</v>
      </c>
      <c r="H506" s="23" t="s">
        <v>12</v>
      </c>
      <c r="I506" s="34">
        <f t="shared" ref="I505:I560" si="10">SUM(J506/6.8937)</f>
        <v>1595.6598053295</v>
      </c>
      <c r="J506" s="35">
        <v>11000</v>
      </c>
    </row>
    <row r="507" spans="1:10">
      <c r="A507" s="20"/>
      <c r="B507" s="11"/>
      <c r="C507" s="12"/>
      <c r="D507" s="13"/>
      <c r="E507" s="13"/>
      <c r="F507" s="22"/>
      <c r="G507" s="22"/>
      <c r="H507" s="24" t="s">
        <v>13</v>
      </c>
      <c r="I507" s="34">
        <f t="shared" si="10"/>
        <v>1595.6598053295</v>
      </c>
      <c r="J507" s="35">
        <v>11000</v>
      </c>
    </row>
    <row r="508" spans="1:10">
      <c r="A508" s="20"/>
      <c r="B508" s="11"/>
      <c r="C508" s="12"/>
      <c r="D508" s="13"/>
      <c r="E508" s="13"/>
      <c r="F508" s="22"/>
      <c r="G508" s="22"/>
      <c r="H508" s="24" t="s">
        <v>14</v>
      </c>
      <c r="I508" s="34">
        <f t="shared" si="10"/>
        <v>2030.83975223755</v>
      </c>
      <c r="J508" s="35">
        <v>14000</v>
      </c>
    </row>
    <row r="509" ht="17" spans="1:10">
      <c r="A509" s="20"/>
      <c r="B509" s="14" t="s">
        <v>15</v>
      </c>
      <c r="C509" s="13" t="s">
        <v>16</v>
      </c>
      <c r="D509" s="13" t="s">
        <v>17</v>
      </c>
      <c r="E509" s="13" t="s">
        <v>91</v>
      </c>
      <c r="F509" s="22" t="str">
        <f>_xlfn.DISPIMG("ID_69B60DB386CE4560973D0737F6E54647",1)</f>
        <v>=DISPIMG("ID_69B60DB386CE4560973D0737F6E54647",1)</v>
      </c>
      <c r="G509" s="22" t="s">
        <v>18</v>
      </c>
      <c r="H509" s="23" t="s">
        <v>12</v>
      </c>
      <c r="I509" s="34">
        <f t="shared" si="10"/>
        <v>2466.0196991456</v>
      </c>
      <c r="J509" s="35">
        <v>17000</v>
      </c>
    </row>
    <row r="510" spans="1:10">
      <c r="A510" s="20"/>
      <c r="B510" s="14"/>
      <c r="C510" s="13"/>
      <c r="D510" s="13"/>
      <c r="E510" s="13"/>
      <c r="F510" s="22"/>
      <c r="G510" s="22"/>
      <c r="H510" s="24" t="s">
        <v>13</v>
      </c>
      <c r="I510" s="34">
        <f t="shared" si="10"/>
        <v>2466.0196991456</v>
      </c>
      <c r="J510" s="35">
        <v>17000</v>
      </c>
    </row>
    <row r="511" spans="1:10">
      <c r="A511" s="20"/>
      <c r="B511" s="14"/>
      <c r="C511" s="13"/>
      <c r="D511" s="13"/>
      <c r="E511" s="13"/>
      <c r="F511" s="22"/>
      <c r="G511" s="22"/>
      <c r="H511" s="24" t="s">
        <v>14</v>
      </c>
      <c r="I511" s="34">
        <f t="shared" si="10"/>
        <v>2466.0196991456</v>
      </c>
      <c r="J511" s="35">
        <v>17000</v>
      </c>
    </row>
    <row r="512" ht="17.75" spans="1:10">
      <c r="A512" s="20"/>
      <c r="B512" s="14" t="s">
        <v>20</v>
      </c>
      <c r="C512" s="13" t="s">
        <v>21</v>
      </c>
      <c r="D512" s="13" t="s">
        <v>22</v>
      </c>
      <c r="E512" s="31" t="s">
        <v>92</v>
      </c>
      <c r="F512" s="22" t="str">
        <f>_xlfn.DISPIMG("ID_9C08CA9AE7C14F6EA47D8B297399ADA9",1)</f>
        <v>=DISPIMG("ID_9C08CA9AE7C14F6EA47D8B297399ADA9",1)</v>
      </c>
      <c r="G512" s="22" t="s">
        <v>24</v>
      </c>
      <c r="H512" s="23" t="s">
        <v>12</v>
      </c>
      <c r="I512" s="34">
        <f t="shared" si="10"/>
        <v>1595.6598053295</v>
      </c>
      <c r="J512" s="35">
        <v>11000</v>
      </c>
    </row>
    <row r="513" ht="17.55" spans="1:10">
      <c r="A513" s="20"/>
      <c r="B513" s="14"/>
      <c r="C513" s="13"/>
      <c r="D513" s="13"/>
      <c r="E513" s="41"/>
      <c r="F513" s="22"/>
      <c r="G513" s="22"/>
      <c r="H513" s="24" t="s">
        <v>13</v>
      </c>
      <c r="I513" s="34">
        <f t="shared" si="10"/>
        <v>1595.6598053295</v>
      </c>
      <c r="J513" s="35">
        <v>11000</v>
      </c>
    </row>
    <row r="514" spans="1:10">
      <c r="A514" s="20"/>
      <c r="B514" s="14"/>
      <c r="C514" s="13"/>
      <c r="D514" s="13"/>
      <c r="E514" s="42"/>
      <c r="F514" s="22"/>
      <c r="G514" s="22"/>
      <c r="H514" s="24" t="s">
        <v>14</v>
      </c>
      <c r="I514" s="34">
        <f t="shared" si="10"/>
        <v>2030.83975223755</v>
      </c>
      <c r="J514" s="35">
        <v>14000</v>
      </c>
    </row>
    <row r="515" ht="17" spans="1:10">
      <c r="A515" s="20"/>
      <c r="B515" s="14" t="s">
        <v>25</v>
      </c>
      <c r="C515" s="13" t="s">
        <v>26</v>
      </c>
      <c r="D515" s="13" t="s">
        <v>27</v>
      </c>
      <c r="E515" s="13" t="s">
        <v>28</v>
      </c>
      <c r="F515" s="22" t="str">
        <f>_xlfn.DISPIMG("ID_7AA3402384DD40C59A2D7BB489F3E02A",1)</f>
        <v>=DISPIMG("ID_7AA3402384DD40C59A2D7BB489F3E02A",1)</v>
      </c>
      <c r="G515" s="22" t="s">
        <v>29</v>
      </c>
      <c r="H515" s="23" t="s">
        <v>12</v>
      </c>
      <c r="I515" s="34">
        <f t="shared" si="10"/>
        <v>2030.83975223755</v>
      </c>
      <c r="J515" s="35">
        <v>14000</v>
      </c>
    </row>
    <row r="516" spans="1:10">
      <c r="A516" s="20"/>
      <c r="B516" s="14"/>
      <c r="C516" s="13"/>
      <c r="D516" s="13"/>
      <c r="E516" s="13"/>
      <c r="F516" s="22"/>
      <c r="G516" s="22"/>
      <c r="H516" s="24" t="s">
        <v>13</v>
      </c>
      <c r="I516" s="34">
        <f t="shared" si="10"/>
        <v>2030.83975223755</v>
      </c>
      <c r="J516" s="35">
        <v>14000</v>
      </c>
    </row>
    <row r="517" spans="1:10">
      <c r="A517" s="20"/>
      <c r="B517" s="14"/>
      <c r="C517" s="13"/>
      <c r="D517" s="13"/>
      <c r="E517" s="13"/>
      <c r="F517" s="22"/>
      <c r="G517" s="22"/>
      <c r="H517" s="24" t="s">
        <v>14</v>
      </c>
      <c r="I517" s="34">
        <f t="shared" si="10"/>
        <v>2030.83975223755</v>
      </c>
      <c r="J517" s="35">
        <v>14000</v>
      </c>
    </row>
    <row r="518" ht="17" spans="1:10">
      <c r="A518" s="20"/>
      <c r="B518" s="14" t="s">
        <v>30</v>
      </c>
      <c r="C518" s="13" t="s">
        <v>31</v>
      </c>
      <c r="D518" s="13" t="s">
        <v>32</v>
      </c>
      <c r="E518" s="13" t="s">
        <v>33</v>
      </c>
      <c r="F518" s="22" t="str">
        <f>_xlfn.DISPIMG("ID_BF50D48D851141BAA6ADE8CA6C96EDF8",1)</f>
        <v>=DISPIMG("ID_BF50D48D851141BAA6ADE8CA6C96EDF8",1)</v>
      </c>
      <c r="G518" s="22" t="s">
        <v>34</v>
      </c>
      <c r="H518" s="23" t="s">
        <v>12</v>
      </c>
      <c r="I518" s="34">
        <f t="shared" si="10"/>
        <v>1595.6598053295</v>
      </c>
      <c r="J518" s="35">
        <v>11000</v>
      </c>
    </row>
    <row r="519" spans="1:10">
      <c r="A519" s="20"/>
      <c r="B519" s="14"/>
      <c r="C519" s="13"/>
      <c r="D519" s="13"/>
      <c r="E519" s="13"/>
      <c r="F519" s="22"/>
      <c r="G519" s="22"/>
      <c r="H519" s="24" t="s">
        <v>13</v>
      </c>
      <c r="I519" s="34">
        <f t="shared" si="10"/>
        <v>1595.6598053295</v>
      </c>
      <c r="J519" s="35">
        <v>11000</v>
      </c>
    </row>
    <row r="520" spans="1:10">
      <c r="A520" s="20"/>
      <c r="B520" s="14"/>
      <c r="C520" s="13"/>
      <c r="D520" s="13"/>
      <c r="E520" s="13"/>
      <c r="F520" s="22"/>
      <c r="G520" s="22"/>
      <c r="H520" s="24" t="s">
        <v>14</v>
      </c>
      <c r="I520" s="34">
        <f t="shared" si="10"/>
        <v>1595.6598053295</v>
      </c>
      <c r="J520" s="35">
        <v>11000</v>
      </c>
    </row>
    <row r="521" ht="17" spans="1:10">
      <c r="A521" s="20"/>
      <c r="B521" s="14" t="s">
        <v>35</v>
      </c>
      <c r="C521" s="13" t="s">
        <v>36</v>
      </c>
      <c r="D521" s="13" t="s">
        <v>37</v>
      </c>
      <c r="E521" s="13" t="s">
        <v>38</v>
      </c>
      <c r="F521" s="22" t="str">
        <f>_xlfn.DISPIMG("ID_D87EB6BB140D4C8F8FB162A0E4EA0637",1)</f>
        <v>=DISPIMG("ID_D87EB6BB140D4C8F8FB162A0E4EA0637",1)</v>
      </c>
      <c r="G521" s="22" t="s">
        <v>39</v>
      </c>
      <c r="H521" s="23" t="s">
        <v>12</v>
      </c>
      <c r="I521" s="34">
        <f t="shared" si="10"/>
        <v>2103.36974338889</v>
      </c>
      <c r="J521" s="35">
        <v>14500</v>
      </c>
    </row>
    <row r="522" spans="1:10">
      <c r="A522" s="20"/>
      <c r="B522" s="14"/>
      <c r="C522" s="13"/>
      <c r="D522" s="13"/>
      <c r="E522" s="13"/>
      <c r="F522" s="22"/>
      <c r="G522" s="22"/>
      <c r="H522" s="24" t="s">
        <v>13</v>
      </c>
      <c r="I522" s="34">
        <f t="shared" si="10"/>
        <v>2103.36974338889</v>
      </c>
      <c r="J522" s="35">
        <v>14500</v>
      </c>
    </row>
    <row r="523" spans="1:10">
      <c r="A523" s="20"/>
      <c r="B523" s="14"/>
      <c r="C523" s="13"/>
      <c r="D523" s="13"/>
      <c r="E523" s="13"/>
      <c r="F523" s="22"/>
      <c r="G523" s="22"/>
      <c r="H523" s="24" t="s">
        <v>14</v>
      </c>
      <c r="I523" s="34">
        <f t="shared" si="10"/>
        <v>2103.36974338889</v>
      </c>
      <c r="J523" s="35">
        <v>14500</v>
      </c>
    </row>
    <row r="524" ht="17" spans="1:10">
      <c r="A524" s="20"/>
      <c r="B524" s="14" t="s">
        <v>40</v>
      </c>
      <c r="C524" s="13" t="s">
        <v>41</v>
      </c>
      <c r="D524" s="13" t="s">
        <v>42</v>
      </c>
      <c r="E524" s="13" t="s">
        <v>43</v>
      </c>
      <c r="F524" s="22" t="str">
        <f>_xlfn.DISPIMG("ID_99A840C653A840049FA354E03D2E73F4",1)</f>
        <v>=DISPIMG("ID_99A840C653A840049FA354E03D2E73F4",1)</v>
      </c>
      <c r="G524" s="22" t="s">
        <v>44</v>
      </c>
      <c r="H524" s="23" t="s">
        <v>12</v>
      </c>
      <c r="I524" s="34">
        <f t="shared" si="10"/>
        <v>2320.95971684291</v>
      </c>
      <c r="J524" s="35">
        <v>16000</v>
      </c>
    </row>
    <row r="525" spans="1:10">
      <c r="A525" s="20"/>
      <c r="B525" s="14"/>
      <c r="C525" s="13"/>
      <c r="D525" s="13"/>
      <c r="E525" s="13"/>
      <c r="F525" s="22"/>
      <c r="G525" s="22"/>
      <c r="H525" s="24" t="s">
        <v>13</v>
      </c>
      <c r="I525" s="34">
        <f t="shared" si="10"/>
        <v>2320.95971684291</v>
      </c>
      <c r="J525" s="35">
        <v>16000</v>
      </c>
    </row>
    <row r="526" spans="1:10">
      <c r="A526" s="20"/>
      <c r="B526" s="14"/>
      <c r="C526" s="13"/>
      <c r="D526" s="13"/>
      <c r="E526" s="13"/>
      <c r="F526" s="22"/>
      <c r="G526" s="22"/>
      <c r="H526" s="24" t="s">
        <v>14</v>
      </c>
      <c r="I526" s="34">
        <f t="shared" si="10"/>
        <v>2320.95971684291</v>
      </c>
      <c r="J526" s="35">
        <v>16000</v>
      </c>
    </row>
    <row r="527" ht="17" spans="1:10">
      <c r="A527" s="20"/>
      <c r="B527" s="14" t="s">
        <v>45</v>
      </c>
      <c r="C527" s="13" t="s">
        <v>46</v>
      </c>
      <c r="D527" s="13" t="s">
        <v>47</v>
      </c>
      <c r="E527" s="13" t="s">
        <v>48</v>
      </c>
      <c r="F527" s="22" t="str">
        <f>_xlfn.DISPIMG("ID_B31FFF6BD5EC44EEA55F721DEDA6C25F",1)</f>
        <v>=DISPIMG("ID_B31FFF6BD5EC44EEA55F721DEDA6C25F",1)</v>
      </c>
      <c r="G527" s="22" t="s">
        <v>49</v>
      </c>
      <c r="H527" s="23" t="s">
        <v>12</v>
      </c>
      <c r="I527" s="34">
        <f t="shared" si="10"/>
        <v>2030.83975223755</v>
      </c>
      <c r="J527" s="35">
        <v>14000</v>
      </c>
    </row>
    <row r="528" spans="1:10">
      <c r="A528" s="20"/>
      <c r="B528" s="14"/>
      <c r="C528" s="13"/>
      <c r="D528" s="13"/>
      <c r="E528" s="13"/>
      <c r="F528" s="22"/>
      <c r="G528" s="22"/>
      <c r="H528" s="24" t="s">
        <v>13</v>
      </c>
      <c r="I528" s="34">
        <f t="shared" si="10"/>
        <v>2030.83975223755</v>
      </c>
      <c r="J528" s="35">
        <v>14000</v>
      </c>
    </row>
    <row r="529" spans="1:10">
      <c r="A529" s="20"/>
      <c r="B529" s="14"/>
      <c r="C529" s="13"/>
      <c r="D529" s="13"/>
      <c r="E529" s="13"/>
      <c r="F529" s="22"/>
      <c r="G529" s="22"/>
      <c r="H529" s="24" t="s">
        <v>14</v>
      </c>
      <c r="I529" s="34">
        <f t="shared" si="10"/>
        <v>2030.83975223755</v>
      </c>
      <c r="J529" s="35">
        <v>14000</v>
      </c>
    </row>
    <row r="530" ht="17" spans="1:10">
      <c r="A530" s="20"/>
      <c r="B530" s="14" t="s">
        <v>50</v>
      </c>
      <c r="C530" s="13" t="s">
        <v>51</v>
      </c>
      <c r="D530" s="13" t="s">
        <v>52</v>
      </c>
      <c r="E530" s="13" t="s">
        <v>53</v>
      </c>
      <c r="F530" s="22" t="str">
        <f>_xlfn.DISPIMG("ID_B7F222FF69B549C684E0BA4A14DD8FF8",1)</f>
        <v>=DISPIMG("ID_B7F222FF69B549C684E0BA4A14DD8FF8",1)</v>
      </c>
      <c r="G530" s="22" t="s">
        <v>54</v>
      </c>
      <c r="H530" s="23" t="s">
        <v>12</v>
      </c>
      <c r="I530" s="34">
        <f t="shared" si="10"/>
        <v>2030.83975223755</v>
      </c>
      <c r="J530" s="35">
        <v>14000</v>
      </c>
    </row>
    <row r="531" spans="1:10">
      <c r="A531" s="20"/>
      <c r="B531" s="15" t="s">
        <v>55</v>
      </c>
      <c r="C531" s="16" t="s">
        <v>56</v>
      </c>
      <c r="D531" s="13"/>
      <c r="E531" s="13"/>
      <c r="F531" s="22"/>
      <c r="G531" s="22"/>
      <c r="H531" s="24" t="s">
        <v>13</v>
      </c>
      <c r="I531" s="34">
        <f t="shared" si="10"/>
        <v>2030.83975223755</v>
      </c>
      <c r="J531" s="35">
        <v>14000</v>
      </c>
    </row>
    <row r="532" spans="1:10">
      <c r="A532" s="40"/>
      <c r="B532" s="17"/>
      <c r="C532" s="18"/>
      <c r="D532" s="13"/>
      <c r="E532" s="13"/>
      <c r="F532" s="22"/>
      <c r="G532" s="22"/>
      <c r="H532" s="24" t="s">
        <v>14</v>
      </c>
      <c r="I532" s="34">
        <f t="shared" si="10"/>
        <v>2030.83975223755</v>
      </c>
      <c r="J532" s="35">
        <v>14000</v>
      </c>
    </row>
    <row r="533" ht="14.4" customHeight="1" spans="1:10">
      <c r="A533" s="19" t="str">
        <f>_xlfn.DISPIMG("ID_22AEA459F69046D69616EABB15E1C756",1)</f>
        <v>=DISPIMG("ID_22AEA459F69046D69616EABB15E1C756",1)</v>
      </c>
      <c r="B533" s="8" t="s">
        <v>57</v>
      </c>
      <c r="C533" s="9" t="s">
        <v>1</v>
      </c>
      <c r="D533" s="10" t="s">
        <v>2</v>
      </c>
      <c r="E533" s="8"/>
      <c r="F533" s="9" t="s">
        <v>3</v>
      </c>
      <c r="G533" s="21" t="s">
        <v>4</v>
      </c>
      <c r="H533" s="10" t="s">
        <v>5</v>
      </c>
      <c r="I533" s="34" t="s">
        <v>6</v>
      </c>
      <c r="J533" s="33" t="s">
        <v>6</v>
      </c>
    </row>
    <row r="534" ht="17" spans="1:10">
      <c r="A534" s="20"/>
      <c r="B534" s="11" t="s">
        <v>7</v>
      </c>
      <c r="C534" s="12" t="s">
        <v>8</v>
      </c>
      <c r="D534" s="13" t="s">
        <v>9</v>
      </c>
      <c r="E534" s="13" t="s">
        <v>95</v>
      </c>
      <c r="F534" s="22" t="str">
        <f>_xlfn.DISPIMG("ID_CC37AECAD65B4C8F955DEF026CAEA986",1)</f>
        <v>=DISPIMG("ID_CC37AECAD65B4C8F955DEF026CAEA986",1)</v>
      </c>
      <c r="G534" s="22" t="s">
        <v>11</v>
      </c>
      <c r="H534" s="23" t="s">
        <v>12</v>
      </c>
      <c r="I534" s="34">
        <f t="shared" si="10"/>
        <v>2284.69472126724</v>
      </c>
      <c r="J534" s="35">
        <f>8750*1.8</f>
        <v>15750</v>
      </c>
    </row>
    <row r="535" spans="1:10">
      <c r="A535" s="20"/>
      <c r="B535" s="11"/>
      <c r="C535" s="12"/>
      <c r="D535" s="13"/>
      <c r="E535" s="13"/>
      <c r="F535" s="22"/>
      <c r="G535" s="22"/>
      <c r="H535" s="24" t="s">
        <v>13</v>
      </c>
      <c r="I535" s="34">
        <f t="shared" si="10"/>
        <v>2284.69472126724</v>
      </c>
      <c r="J535" s="35">
        <f>8750*1.8</f>
        <v>15750</v>
      </c>
    </row>
    <row r="536" spans="1:10">
      <c r="A536" s="20"/>
      <c r="B536" s="11"/>
      <c r="C536" s="12"/>
      <c r="D536" s="13"/>
      <c r="E536" s="13"/>
      <c r="F536" s="22"/>
      <c r="G536" s="22"/>
      <c r="H536" s="24" t="s">
        <v>14</v>
      </c>
      <c r="I536" s="34">
        <f t="shared" si="10"/>
        <v>2741.63366552069</v>
      </c>
      <c r="J536" s="35">
        <f>10500*1.8</f>
        <v>18900</v>
      </c>
    </row>
    <row r="537" ht="17" spans="1:10">
      <c r="A537" s="20"/>
      <c r="B537" s="14" t="s">
        <v>15</v>
      </c>
      <c r="C537" s="13" t="s">
        <v>16</v>
      </c>
      <c r="D537" s="13" t="s">
        <v>17</v>
      </c>
      <c r="E537" s="13" t="s">
        <v>96</v>
      </c>
      <c r="F537" s="22" t="str">
        <f>_xlfn.DISPIMG("ID_69B60DB386CE4560973D0737F6E54647",1)</f>
        <v>=DISPIMG("ID_69B60DB386CE4560973D0737F6E54647",1)</v>
      </c>
      <c r="G537" s="22" t="s">
        <v>18</v>
      </c>
      <c r="H537" s="23" t="s">
        <v>12</v>
      </c>
      <c r="I537" s="34">
        <f t="shared" si="10"/>
        <v>4438.83545846207</v>
      </c>
      <c r="J537" s="35">
        <f>17000*1.8</f>
        <v>30600</v>
      </c>
    </row>
    <row r="538" spans="1:10">
      <c r="A538" s="20"/>
      <c r="B538" s="14"/>
      <c r="C538" s="13"/>
      <c r="D538" s="13"/>
      <c r="E538" s="13"/>
      <c r="F538" s="22"/>
      <c r="G538" s="22"/>
      <c r="H538" s="24" t="s">
        <v>13</v>
      </c>
      <c r="I538" s="34">
        <f t="shared" si="10"/>
        <v>4438.83545846207</v>
      </c>
      <c r="J538" s="35">
        <f>17000*1.8</f>
        <v>30600</v>
      </c>
    </row>
    <row r="539" spans="1:10">
      <c r="A539" s="20"/>
      <c r="B539" s="14"/>
      <c r="C539" s="13"/>
      <c r="D539" s="13"/>
      <c r="E539" s="13"/>
      <c r="F539" s="22"/>
      <c r="G539" s="22"/>
      <c r="H539" s="24" t="s">
        <v>14</v>
      </c>
      <c r="I539" s="34">
        <f t="shared" si="10"/>
        <v>4438.83545846207</v>
      </c>
      <c r="J539" s="35">
        <v>30600</v>
      </c>
    </row>
    <row r="540" ht="17.75" spans="1:10">
      <c r="A540" s="20"/>
      <c r="B540" s="14" t="s">
        <v>20</v>
      </c>
      <c r="C540" s="13" t="s">
        <v>21</v>
      </c>
      <c r="D540" s="13" t="s">
        <v>22</v>
      </c>
      <c r="E540" s="31" t="s">
        <v>97</v>
      </c>
      <c r="F540" s="22" t="str">
        <f>_xlfn.DISPIMG("ID_9C08CA9AE7C14F6EA47D8B297399ADA9",1)</f>
        <v>=DISPIMG("ID_9C08CA9AE7C14F6EA47D8B297399ADA9",1)</v>
      </c>
      <c r="G540" s="22" t="s">
        <v>24</v>
      </c>
      <c r="H540" s="23" t="s">
        <v>12</v>
      </c>
      <c r="I540" s="34">
        <f t="shared" si="10"/>
        <v>2284.69472126724</v>
      </c>
      <c r="J540" s="35">
        <f>8750*1.8</f>
        <v>15750</v>
      </c>
    </row>
    <row r="541" ht="17.55" spans="1:10">
      <c r="A541" s="20"/>
      <c r="B541" s="14"/>
      <c r="C541" s="13"/>
      <c r="D541" s="13"/>
      <c r="E541" s="41"/>
      <c r="F541" s="22"/>
      <c r="G541" s="22"/>
      <c r="H541" s="24" t="s">
        <v>13</v>
      </c>
      <c r="I541" s="34">
        <f t="shared" si="10"/>
        <v>2284.69472126724</v>
      </c>
      <c r="J541" s="35">
        <f>8750*1.8</f>
        <v>15750</v>
      </c>
    </row>
    <row r="542" spans="1:10">
      <c r="A542" s="20"/>
      <c r="B542" s="14"/>
      <c r="C542" s="13"/>
      <c r="D542" s="13"/>
      <c r="E542" s="42"/>
      <c r="F542" s="22"/>
      <c r="G542" s="22"/>
      <c r="H542" s="24" t="s">
        <v>14</v>
      </c>
      <c r="I542" s="34">
        <f t="shared" si="10"/>
        <v>2284.69472126724</v>
      </c>
      <c r="J542" s="35">
        <v>15750</v>
      </c>
    </row>
    <row r="543" ht="17" spans="1:10">
      <c r="A543" s="20"/>
      <c r="B543" s="14" t="s">
        <v>25</v>
      </c>
      <c r="C543" s="13" t="s">
        <v>26</v>
      </c>
      <c r="D543" s="13" t="s">
        <v>27</v>
      </c>
      <c r="E543" s="13" t="s">
        <v>28</v>
      </c>
      <c r="F543" s="22" t="str">
        <f>_xlfn.DISPIMG("ID_7AA3402384DD40C59A2D7BB489F3E02A",1)</f>
        <v>=DISPIMG("ID_7AA3402384DD40C59A2D7BB489F3E02A",1)</v>
      </c>
      <c r="G543" s="22" t="s">
        <v>29</v>
      </c>
      <c r="H543" s="23" t="s">
        <v>12</v>
      </c>
      <c r="I543" s="34">
        <f t="shared" si="10"/>
        <v>3002.74163366552</v>
      </c>
      <c r="J543" s="35">
        <f>11500*1.8</f>
        <v>20700</v>
      </c>
    </row>
    <row r="544" spans="1:10">
      <c r="A544" s="20"/>
      <c r="B544" s="14"/>
      <c r="C544" s="13"/>
      <c r="D544" s="13"/>
      <c r="E544" s="13"/>
      <c r="F544" s="22"/>
      <c r="G544" s="22"/>
      <c r="H544" s="24" t="s">
        <v>13</v>
      </c>
      <c r="I544" s="34">
        <f t="shared" si="10"/>
        <v>3002.74163366552</v>
      </c>
      <c r="J544" s="35">
        <f>11500*1.8</f>
        <v>20700</v>
      </c>
    </row>
    <row r="545" spans="1:10">
      <c r="A545" s="20"/>
      <c r="B545" s="14"/>
      <c r="C545" s="13"/>
      <c r="D545" s="13"/>
      <c r="E545" s="13"/>
      <c r="F545" s="22"/>
      <c r="G545" s="22"/>
      <c r="H545" s="24" t="s">
        <v>14</v>
      </c>
      <c r="I545" s="34">
        <f t="shared" si="10"/>
        <v>3655.51155402759</v>
      </c>
      <c r="J545" s="35">
        <f>14000*1.8</f>
        <v>25200</v>
      </c>
    </row>
    <row r="546" ht="17" spans="1:10">
      <c r="A546" s="20"/>
      <c r="B546" s="14" t="s">
        <v>30</v>
      </c>
      <c r="C546" s="13" t="s">
        <v>98</v>
      </c>
      <c r="D546" s="13" t="s">
        <v>32</v>
      </c>
      <c r="E546" s="13" t="s">
        <v>33</v>
      </c>
      <c r="F546" s="22" t="str">
        <f>_xlfn.DISPIMG("ID_BF50D48D851141BAA6ADE8CA6C96EDF8",1)</f>
        <v>=DISPIMG("ID_BF50D48D851141BAA6ADE8CA6C96EDF8",1)</v>
      </c>
      <c r="G546" s="22" t="s">
        <v>34</v>
      </c>
      <c r="H546" s="23" t="s">
        <v>12</v>
      </c>
      <c r="I546" s="34">
        <f t="shared" si="10"/>
        <v>2480.52569737587</v>
      </c>
      <c r="J546" s="35">
        <f>9500*1.8</f>
        <v>17100</v>
      </c>
    </row>
    <row r="547" spans="1:10">
      <c r="A547" s="20"/>
      <c r="B547" s="14"/>
      <c r="C547" s="13"/>
      <c r="D547" s="13"/>
      <c r="E547" s="13"/>
      <c r="F547" s="22"/>
      <c r="G547" s="22"/>
      <c r="H547" s="24" t="s">
        <v>13</v>
      </c>
      <c r="I547" s="34">
        <f t="shared" si="10"/>
        <v>2480.52569737587</v>
      </c>
      <c r="J547" s="35">
        <f>9500*1.8</f>
        <v>17100</v>
      </c>
    </row>
    <row r="548" spans="1:10">
      <c r="A548" s="20"/>
      <c r="B548" s="14"/>
      <c r="C548" s="13"/>
      <c r="D548" s="13"/>
      <c r="E548" s="13"/>
      <c r="F548" s="22"/>
      <c r="G548" s="22"/>
      <c r="H548" s="24" t="s">
        <v>14</v>
      </c>
      <c r="I548" s="34">
        <f t="shared" si="10"/>
        <v>2480.52569737587</v>
      </c>
      <c r="J548" s="35">
        <v>17100</v>
      </c>
    </row>
    <row r="549" ht="17" spans="1:10">
      <c r="A549" s="20"/>
      <c r="B549" s="14" t="s">
        <v>35</v>
      </c>
      <c r="C549" s="13" t="s">
        <v>99</v>
      </c>
      <c r="D549" s="13" t="s">
        <v>37</v>
      </c>
      <c r="E549" s="13" t="s">
        <v>38</v>
      </c>
      <c r="F549" s="22" t="str">
        <f>_xlfn.DISPIMG("ID_D87EB6BB140D4C8F8FB162A0E4EA0637",1)</f>
        <v>=DISPIMG("ID_D87EB6BB140D4C8F8FB162A0E4EA0637",1)</v>
      </c>
      <c r="G549" s="22" t="s">
        <v>39</v>
      </c>
      <c r="H549" s="23" t="s">
        <v>12</v>
      </c>
      <c r="I549" s="34">
        <f t="shared" si="10"/>
        <v>3002.74163366552</v>
      </c>
      <c r="J549" s="35">
        <f>11500*1.8</f>
        <v>20700</v>
      </c>
    </row>
    <row r="550" spans="1:10">
      <c r="A550" s="20"/>
      <c r="B550" s="14"/>
      <c r="C550" s="13"/>
      <c r="D550" s="13"/>
      <c r="E550" s="13"/>
      <c r="F550" s="22"/>
      <c r="G550" s="22"/>
      <c r="H550" s="24" t="s">
        <v>13</v>
      </c>
      <c r="I550" s="34">
        <f t="shared" si="10"/>
        <v>3002.74163366552</v>
      </c>
      <c r="J550" s="35">
        <f>11500*1.8</f>
        <v>20700</v>
      </c>
    </row>
    <row r="551" spans="1:10">
      <c r="A551" s="20"/>
      <c r="B551" s="14"/>
      <c r="C551" s="13"/>
      <c r="D551" s="13"/>
      <c r="E551" s="13"/>
      <c r="F551" s="22"/>
      <c r="G551" s="22"/>
      <c r="H551" s="24" t="s">
        <v>14</v>
      </c>
      <c r="I551" s="34">
        <f t="shared" si="10"/>
        <v>3002.74163366552</v>
      </c>
      <c r="J551" s="35">
        <v>20700</v>
      </c>
    </row>
    <row r="552" ht="17" spans="1:10">
      <c r="A552" s="20"/>
      <c r="B552" s="14" t="s">
        <v>40</v>
      </c>
      <c r="C552" s="13" t="s">
        <v>41</v>
      </c>
      <c r="D552" s="13" t="s">
        <v>42</v>
      </c>
      <c r="E552" s="13" t="s">
        <v>43</v>
      </c>
      <c r="F552" s="22" t="str">
        <f>_xlfn.DISPIMG("ID_99A840C653A840049FA354E03D2E73F4",1)</f>
        <v>=DISPIMG("ID_99A840C653A840049FA354E03D2E73F4",1)</v>
      </c>
      <c r="G552" s="22" t="s">
        <v>44</v>
      </c>
      <c r="H552" s="23" t="s">
        <v>12</v>
      </c>
      <c r="I552" s="34">
        <f t="shared" si="10"/>
        <v>4438.83545846207</v>
      </c>
      <c r="J552" s="35">
        <f>17000*1.8</f>
        <v>30600</v>
      </c>
    </row>
    <row r="553" spans="1:10">
      <c r="A553" s="20"/>
      <c r="B553" s="14"/>
      <c r="C553" s="13"/>
      <c r="D553" s="13"/>
      <c r="E553" s="13"/>
      <c r="F553" s="22"/>
      <c r="G553" s="22"/>
      <c r="H553" s="24" t="s">
        <v>13</v>
      </c>
      <c r="I553" s="34">
        <f t="shared" si="10"/>
        <v>4438.83545846207</v>
      </c>
      <c r="J553" s="35">
        <f>17000*1.8</f>
        <v>30600</v>
      </c>
    </row>
    <row r="554" spans="1:10">
      <c r="A554" s="20"/>
      <c r="B554" s="14"/>
      <c r="C554" s="13"/>
      <c r="D554" s="13"/>
      <c r="E554" s="13"/>
      <c r="F554" s="22"/>
      <c r="G554" s="22"/>
      <c r="H554" s="24" t="s">
        <v>14</v>
      </c>
      <c r="I554" s="34">
        <f t="shared" si="10"/>
        <v>4438.83545846207</v>
      </c>
      <c r="J554" s="35">
        <v>30600</v>
      </c>
    </row>
    <row r="555" ht="17" spans="1:10">
      <c r="A555" s="20"/>
      <c r="B555" s="14" t="s">
        <v>45</v>
      </c>
      <c r="C555" s="13" t="s">
        <v>46</v>
      </c>
      <c r="D555" s="13" t="s">
        <v>47</v>
      </c>
      <c r="E555" s="13" t="s">
        <v>48</v>
      </c>
      <c r="F555" s="22" t="str">
        <f>_xlfn.DISPIMG("ID_B31FFF6BD5EC44EEA55F721DEDA6C25F",1)</f>
        <v>=DISPIMG("ID_B31FFF6BD5EC44EEA55F721DEDA6C25F",1)</v>
      </c>
      <c r="G555" s="22" t="s">
        <v>49</v>
      </c>
      <c r="H555" s="23" t="s">
        <v>12</v>
      </c>
      <c r="I555" s="34">
        <f t="shared" si="10"/>
        <v>2872.18764959311</v>
      </c>
      <c r="J555" s="35">
        <f>11000*1.8</f>
        <v>19800</v>
      </c>
    </row>
    <row r="556" spans="1:10">
      <c r="A556" s="20"/>
      <c r="B556" s="14"/>
      <c r="C556" s="13"/>
      <c r="D556" s="13"/>
      <c r="E556" s="13"/>
      <c r="F556" s="22"/>
      <c r="G556" s="22"/>
      <c r="H556" s="24" t="s">
        <v>13</v>
      </c>
      <c r="I556" s="34">
        <f t="shared" si="10"/>
        <v>2872.18764959311</v>
      </c>
      <c r="J556" s="35">
        <f>11000*1.8</f>
        <v>19800</v>
      </c>
    </row>
    <row r="557" spans="1:10">
      <c r="A557" s="20"/>
      <c r="B557" s="14"/>
      <c r="C557" s="13"/>
      <c r="D557" s="13"/>
      <c r="E557" s="13"/>
      <c r="F557" s="22"/>
      <c r="G557" s="22"/>
      <c r="H557" s="24" t="s">
        <v>14</v>
      </c>
      <c r="I557" s="34">
        <f t="shared" si="10"/>
        <v>2872.18764959311</v>
      </c>
      <c r="J557" s="35">
        <v>19800</v>
      </c>
    </row>
    <row r="558" ht="17" spans="1:10">
      <c r="A558" s="20"/>
      <c r="B558" s="14" t="s">
        <v>50</v>
      </c>
      <c r="C558" s="13" t="s">
        <v>51</v>
      </c>
      <c r="D558" s="13" t="s">
        <v>52</v>
      </c>
      <c r="E558" s="13" t="s">
        <v>53</v>
      </c>
      <c r="F558" s="22" t="str">
        <f>_xlfn.DISPIMG("ID_B7F222FF69B549C684E0BA4A14DD8FF8",1)</f>
        <v>=DISPIMG("ID_B7F222FF69B549C684E0BA4A14DD8FF8",1)</v>
      </c>
      <c r="G558" s="22" t="s">
        <v>54</v>
      </c>
      <c r="H558" s="23" t="s">
        <v>12</v>
      </c>
      <c r="I558" s="34">
        <f t="shared" si="10"/>
        <v>3133.29561773793</v>
      </c>
      <c r="J558" s="35">
        <f>12000*1.8</f>
        <v>21600</v>
      </c>
    </row>
    <row r="559" spans="1:10">
      <c r="A559" s="20"/>
      <c r="B559" s="15" t="s">
        <v>55</v>
      </c>
      <c r="C559" s="16" t="s">
        <v>56</v>
      </c>
      <c r="D559" s="13"/>
      <c r="E559" s="13"/>
      <c r="F559" s="22"/>
      <c r="G559" s="22"/>
      <c r="H559" s="24" t="s">
        <v>13</v>
      </c>
      <c r="I559" s="34">
        <f t="shared" si="10"/>
        <v>3133.29561773793</v>
      </c>
      <c r="J559" s="35">
        <f>12000*1.8</f>
        <v>21600</v>
      </c>
    </row>
    <row r="560" spans="1:10">
      <c r="A560" s="40"/>
      <c r="B560" s="17"/>
      <c r="C560" s="18"/>
      <c r="D560" s="13"/>
      <c r="E560" s="13"/>
      <c r="F560" s="22"/>
      <c r="G560" s="22"/>
      <c r="H560" s="24" t="s">
        <v>14</v>
      </c>
      <c r="I560" s="34">
        <f t="shared" si="10"/>
        <v>3133.29561773793</v>
      </c>
      <c r="J560" s="35">
        <v>21600</v>
      </c>
    </row>
    <row r="561" spans="10:10">
      <c r="J561" s="52"/>
    </row>
    <row r="562" spans="10:10">
      <c r="J562" s="52"/>
    </row>
    <row r="563" spans="10:10">
      <c r="J563" s="52"/>
    </row>
    <row r="564" spans="10:10">
      <c r="J564" s="52"/>
    </row>
    <row r="565" spans="10:10">
      <c r="J565" s="52"/>
    </row>
    <row r="566" spans="10:10">
      <c r="J566" s="52"/>
    </row>
    <row r="567" spans="10:10">
      <c r="J567" s="52"/>
    </row>
    <row r="568" spans="10:10">
      <c r="J568" s="52"/>
    </row>
    <row r="569" spans="10:10">
      <c r="J569" s="52"/>
    </row>
    <row r="570" spans="10:10">
      <c r="J570" s="52"/>
    </row>
    <row r="571" spans="10:10">
      <c r="J571" s="52"/>
    </row>
    <row r="572" spans="10:10">
      <c r="J572" s="52"/>
    </row>
    <row r="573" spans="10:10">
      <c r="J573" s="52"/>
    </row>
    <row r="574" spans="10:10">
      <c r="J574" s="52"/>
    </row>
    <row r="575" spans="10:10">
      <c r="J575" s="52"/>
    </row>
    <row r="576" spans="10:10">
      <c r="J576" s="52"/>
    </row>
    <row r="577" spans="10:10">
      <c r="J577" s="52"/>
    </row>
    <row r="578" spans="10:10">
      <c r="J578" s="52"/>
    </row>
    <row r="579" spans="10:10">
      <c r="J579" s="52"/>
    </row>
    <row r="580" spans="10:10">
      <c r="J580" s="52"/>
    </row>
    <row r="581" spans="10:10">
      <c r="J581" s="52"/>
    </row>
    <row r="582" spans="10:10">
      <c r="J582" s="52"/>
    </row>
    <row r="583" spans="10:10">
      <c r="J583" s="52"/>
    </row>
    <row r="584" spans="10:10">
      <c r="J584" s="52"/>
    </row>
    <row r="585" spans="10:10">
      <c r="J585" s="52"/>
    </row>
    <row r="586" spans="10:10">
      <c r="J586" s="52"/>
    </row>
    <row r="587" spans="10:10">
      <c r="J587" s="52"/>
    </row>
    <row r="588" spans="10:10">
      <c r="J588" s="52"/>
    </row>
    <row r="589" spans="10:10">
      <c r="J589" s="52"/>
    </row>
    <row r="590" spans="10:10">
      <c r="J590" s="52"/>
    </row>
    <row r="591" spans="10:10">
      <c r="J591" s="52"/>
    </row>
    <row r="592" spans="10:10">
      <c r="J592" s="52"/>
    </row>
    <row r="593" spans="10:10">
      <c r="J593" s="52"/>
    </row>
    <row r="594" spans="10:10">
      <c r="J594" s="52"/>
    </row>
    <row r="595" spans="10:10">
      <c r="J595" s="52"/>
    </row>
    <row r="596" spans="10:10">
      <c r="J596" s="52"/>
    </row>
    <row r="597" spans="10:10">
      <c r="J597" s="52"/>
    </row>
    <row r="598" spans="10:10">
      <c r="J598" s="52"/>
    </row>
    <row r="599" spans="10:10">
      <c r="J599" s="52"/>
    </row>
    <row r="600" spans="10:10">
      <c r="J600" s="52"/>
    </row>
    <row r="601" spans="10:10">
      <c r="J601" s="52"/>
    </row>
    <row r="602" spans="10:10">
      <c r="J602" s="52"/>
    </row>
    <row r="603" spans="10:10">
      <c r="J603" s="52"/>
    </row>
    <row r="604" spans="10:10">
      <c r="J604" s="52"/>
    </row>
    <row r="605" spans="10:10">
      <c r="J605" s="52"/>
    </row>
    <row r="606" spans="10:10">
      <c r="J606" s="52"/>
    </row>
    <row r="607" spans="10:10">
      <c r="J607" s="52"/>
    </row>
    <row r="608" spans="10:10">
      <c r="J608" s="52"/>
    </row>
    <row r="609" spans="10:10">
      <c r="J609" s="52"/>
    </row>
    <row r="610" spans="10:10">
      <c r="J610" s="52"/>
    </row>
    <row r="611" spans="10:10">
      <c r="J611" s="52"/>
    </row>
    <row r="612" spans="10:10">
      <c r="J612" s="52"/>
    </row>
    <row r="613" spans="10:10">
      <c r="J613" s="52"/>
    </row>
    <row r="614" spans="10:10">
      <c r="J614" s="52"/>
    </row>
    <row r="615" spans="10:10">
      <c r="J615" s="52"/>
    </row>
    <row r="616" spans="10:10">
      <c r="J616" s="52"/>
    </row>
    <row r="617" spans="10:10">
      <c r="J617" s="52"/>
    </row>
    <row r="618" spans="10:10">
      <c r="J618" s="52"/>
    </row>
    <row r="619" spans="10:10">
      <c r="J619" s="52"/>
    </row>
    <row r="620" spans="10:10">
      <c r="J620" s="52"/>
    </row>
    <row r="621" spans="10:10">
      <c r="J621" s="52"/>
    </row>
    <row r="622" spans="10:10">
      <c r="J622" s="52"/>
    </row>
    <row r="623" spans="10:10">
      <c r="J623" s="52"/>
    </row>
    <row r="624" spans="10:10">
      <c r="J624" s="52"/>
    </row>
    <row r="625" spans="10:10">
      <c r="J625" s="52"/>
    </row>
    <row r="626" spans="10:10">
      <c r="J626" s="52"/>
    </row>
    <row r="627" spans="10:10">
      <c r="J627" s="52"/>
    </row>
    <row r="628" spans="10:10">
      <c r="J628" s="52"/>
    </row>
    <row r="629" spans="10:10">
      <c r="J629" s="52"/>
    </row>
    <row r="630" spans="10:10">
      <c r="J630" s="52"/>
    </row>
    <row r="631" spans="10:10">
      <c r="J631" s="52"/>
    </row>
    <row r="632" spans="10:10">
      <c r="J632" s="52"/>
    </row>
    <row r="633" spans="10:10">
      <c r="J633" s="52"/>
    </row>
    <row r="634" spans="10:10">
      <c r="J634" s="52"/>
    </row>
    <row r="635" spans="10:10">
      <c r="J635" s="52"/>
    </row>
    <row r="636" spans="10:10">
      <c r="J636" s="52"/>
    </row>
    <row r="637" spans="10:10">
      <c r="J637" s="52"/>
    </row>
    <row r="638" spans="10:10">
      <c r="J638" s="52"/>
    </row>
    <row r="639" spans="10:10">
      <c r="J639" s="52"/>
    </row>
    <row r="640" spans="10:10">
      <c r="J640" s="52"/>
    </row>
    <row r="641" spans="10:10">
      <c r="J641" s="52"/>
    </row>
    <row r="642" spans="10:10">
      <c r="J642" s="52"/>
    </row>
    <row r="643" spans="10:10">
      <c r="J643" s="52"/>
    </row>
    <row r="644" spans="10:10">
      <c r="J644" s="52"/>
    </row>
    <row r="645" spans="10:10">
      <c r="J645" s="52"/>
    </row>
    <row r="646" spans="10:10">
      <c r="J646" s="52"/>
    </row>
    <row r="647" spans="10:10">
      <c r="J647" s="52"/>
    </row>
    <row r="648" spans="10:10">
      <c r="J648" s="52"/>
    </row>
    <row r="649" spans="10:10">
      <c r="J649" s="52"/>
    </row>
    <row r="650" spans="10:10">
      <c r="J650" s="52"/>
    </row>
    <row r="651" spans="10:10">
      <c r="J651" s="52"/>
    </row>
    <row r="652" spans="10:10">
      <c r="J652" s="52"/>
    </row>
    <row r="653" spans="10:10">
      <c r="J653" s="52"/>
    </row>
    <row r="654" spans="10:10">
      <c r="J654" s="52"/>
    </row>
    <row r="655" spans="10:10">
      <c r="J655" s="52"/>
    </row>
    <row r="656" spans="10:10">
      <c r="J656" s="52"/>
    </row>
    <row r="657" spans="10:10">
      <c r="J657" s="52"/>
    </row>
    <row r="658" spans="10:10">
      <c r="J658" s="52"/>
    </row>
    <row r="659" spans="10:10">
      <c r="J659" s="52"/>
    </row>
    <row r="660" spans="10:10">
      <c r="J660" s="52"/>
    </row>
    <row r="661" spans="10:10">
      <c r="J661" s="52"/>
    </row>
    <row r="662" spans="10:10">
      <c r="J662" s="52"/>
    </row>
    <row r="663" spans="10:10">
      <c r="J663" s="52"/>
    </row>
    <row r="664" spans="10:10">
      <c r="J664" s="52"/>
    </row>
    <row r="665" spans="10:10">
      <c r="J665" s="52"/>
    </row>
    <row r="666" spans="10:10">
      <c r="J666" s="53"/>
    </row>
  </sheetData>
  <mergeCells count="1110">
    <mergeCell ref="D1:E1"/>
    <mergeCell ref="D29:E29"/>
    <mergeCell ref="D57:E57"/>
    <mergeCell ref="D85:E85"/>
    <mergeCell ref="D113:E113"/>
    <mergeCell ref="D141:E141"/>
    <mergeCell ref="D169:E169"/>
    <mergeCell ref="D197:E197"/>
    <mergeCell ref="D225:E225"/>
    <mergeCell ref="D253:E253"/>
    <mergeCell ref="D281:E281"/>
    <mergeCell ref="D309:E309"/>
    <mergeCell ref="D337:E337"/>
    <mergeCell ref="D365:E365"/>
    <mergeCell ref="D393:E393"/>
    <mergeCell ref="D421:E421"/>
    <mergeCell ref="D449:E449"/>
    <mergeCell ref="D477:E477"/>
    <mergeCell ref="D505:E505"/>
    <mergeCell ref="D533:E533"/>
    <mergeCell ref="A1:A28"/>
    <mergeCell ref="A29:A56"/>
    <mergeCell ref="A57:A84"/>
    <mergeCell ref="A85:A112"/>
    <mergeCell ref="A113:A140"/>
    <mergeCell ref="A141:A168"/>
    <mergeCell ref="A169:A196"/>
    <mergeCell ref="A197:A224"/>
    <mergeCell ref="A225:A252"/>
    <mergeCell ref="A253:A280"/>
    <mergeCell ref="A281:A308"/>
    <mergeCell ref="A309:A336"/>
    <mergeCell ref="A337:A364"/>
    <mergeCell ref="A365:A392"/>
    <mergeCell ref="A393:A420"/>
    <mergeCell ref="A421:A448"/>
    <mergeCell ref="A449:A476"/>
    <mergeCell ref="A477:A504"/>
    <mergeCell ref="A505:A532"/>
    <mergeCell ref="A533:A560"/>
    <mergeCell ref="B2:B4"/>
    <mergeCell ref="B5:B7"/>
    <mergeCell ref="B8:B10"/>
    <mergeCell ref="B11:B13"/>
    <mergeCell ref="B14:B16"/>
    <mergeCell ref="B17:B19"/>
    <mergeCell ref="B20:B22"/>
    <mergeCell ref="B23:B25"/>
    <mergeCell ref="B27:B28"/>
    <mergeCell ref="B30:B32"/>
    <mergeCell ref="B33:B35"/>
    <mergeCell ref="B36:B38"/>
    <mergeCell ref="B39:B41"/>
    <mergeCell ref="B42:B44"/>
    <mergeCell ref="B45:B47"/>
    <mergeCell ref="B48:B50"/>
    <mergeCell ref="B51:B53"/>
    <mergeCell ref="B55:B56"/>
    <mergeCell ref="B58:B60"/>
    <mergeCell ref="B61:B63"/>
    <mergeCell ref="B64:B66"/>
    <mergeCell ref="B67:B69"/>
    <mergeCell ref="B70:B72"/>
    <mergeCell ref="B73:B75"/>
    <mergeCell ref="B76:B78"/>
    <mergeCell ref="B79:B81"/>
    <mergeCell ref="B83:B84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1:B112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9:B140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7:B168"/>
    <mergeCell ref="B170:B172"/>
    <mergeCell ref="B173:B175"/>
    <mergeCell ref="B176:B178"/>
    <mergeCell ref="B179:B181"/>
    <mergeCell ref="B182:B184"/>
    <mergeCell ref="B185:B187"/>
    <mergeCell ref="B188:B190"/>
    <mergeCell ref="B191:B193"/>
    <mergeCell ref="B195:B196"/>
    <mergeCell ref="B198:B200"/>
    <mergeCell ref="B201:B203"/>
    <mergeCell ref="B204:B206"/>
    <mergeCell ref="B207:B209"/>
    <mergeCell ref="B210:B212"/>
    <mergeCell ref="B213:B215"/>
    <mergeCell ref="B216:B218"/>
    <mergeCell ref="B219:B221"/>
    <mergeCell ref="B223:B224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1:B252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9:B280"/>
    <mergeCell ref="B282:B284"/>
    <mergeCell ref="B285:B287"/>
    <mergeCell ref="B288:B290"/>
    <mergeCell ref="B291:B293"/>
    <mergeCell ref="B294:B296"/>
    <mergeCell ref="B297:B299"/>
    <mergeCell ref="B300:B302"/>
    <mergeCell ref="B303:B305"/>
    <mergeCell ref="B307:B308"/>
    <mergeCell ref="B310:B312"/>
    <mergeCell ref="B313:B315"/>
    <mergeCell ref="B316:B318"/>
    <mergeCell ref="B319:B321"/>
    <mergeCell ref="B322:B324"/>
    <mergeCell ref="B325:B327"/>
    <mergeCell ref="B328:B330"/>
    <mergeCell ref="B331:B333"/>
    <mergeCell ref="B335:B336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3:B364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B391:B392"/>
    <mergeCell ref="B394:B396"/>
    <mergeCell ref="B397:B399"/>
    <mergeCell ref="B400:B402"/>
    <mergeCell ref="B403:B405"/>
    <mergeCell ref="B406:B408"/>
    <mergeCell ref="B409:B411"/>
    <mergeCell ref="B412:B414"/>
    <mergeCell ref="B415:B417"/>
    <mergeCell ref="B419:B420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7:B448"/>
    <mergeCell ref="B450:B452"/>
    <mergeCell ref="B453:B455"/>
    <mergeCell ref="B456:B458"/>
    <mergeCell ref="B459:B461"/>
    <mergeCell ref="B462:B464"/>
    <mergeCell ref="B465:B467"/>
    <mergeCell ref="B468:B470"/>
    <mergeCell ref="B471:B473"/>
    <mergeCell ref="B475:B476"/>
    <mergeCell ref="B478:B480"/>
    <mergeCell ref="B481:B483"/>
    <mergeCell ref="B484:B486"/>
    <mergeCell ref="B487:B489"/>
    <mergeCell ref="B490:B492"/>
    <mergeCell ref="B493:B495"/>
    <mergeCell ref="B496:B498"/>
    <mergeCell ref="B499:B501"/>
    <mergeCell ref="B503:B504"/>
    <mergeCell ref="B506:B508"/>
    <mergeCell ref="B509:B511"/>
    <mergeCell ref="B512:B514"/>
    <mergeCell ref="B515:B517"/>
    <mergeCell ref="B518:B520"/>
    <mergeCell ref="B521:B523"/>
    <mergeCell ref="B524:B526"/>
    <mergeCell ref="B527:B529"/>
    <mergeCell ref="B531:B532"/>
    <mergeCell ref="B534:B536"/>
    <mergeCell ref="B537:B539"/>
    <mergeCell ref="B540:B542"/>
    <mergeCell ref="B543:B545"/>
    <mergeCell ref="B546:B548"/>
    <mergeCell ref="B549:B551"/>
    <mergeCell ref="B552:B554"/>
    <mergeCell ref="B555:B557"/>
    <mergeCell ref="B559:B560"/>
    <mergeCell ref="C2:C4"/>
    <mergeCell ref="C5:C7"/>
    <mergeCell ref="C8:C10"/>
    <mergeCell ref="C11:C13"/>
    <mergeCell ref="C14:C16"/>
    <mergeCell ref="C17:C19"/>
    <mergeCell ref="C20:C22"/>
    <mergeCell ref="C23:C25"/>
    <mergeCell ref="C27:C28"/>
    <mergeCell ref="C30:C32"/>
    <mergeCell ref="C33:C35"/>
    <mergeCell ref="C36:C38"/>
    <mergeCell ref="C39:C41"/>
    <mergeCell ref="C42:C44"/>
    <mergeCell ref="C45:C47"/>
    <mergeCell ref="C48:C50"/>
    <mergeCell ref="C51:C53"/>
    <mergeCell ref="C55:C56"/>
    <mergeCell ref="C58:C60"/>
    <mergeCell ref="C61:C63"/>
    <mergeCell ref="C64:C66"/>
    <mergeCell ref="C67:C69"/>
    <mergeCell ref="C70:C72"/>
    <mergeCell ref="C73:C75"/>
    <mergeCell ref="C76:C78"/>
    <mergeCell ref="C79:C81"/>
    <mergeCell ref="C83:C84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111:C112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9:C140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7:C168"/>
    <mergeCell ref="C170:C172"/>
    <mergeCell ref="C173:C175"/>
    <mergeCell ref="C176:C178"/>
    <mergeCell ref="C179:C181"/>
    <mergeCell ref="C182:C184"/>
    <mergeCell ref="C185:C187"/>
    <mergeCell ref="C188:C190"/>
    <mergeCell ref="C191:C193"/>
    <mergeCell ref="C195:C196"/>
    <mergeCell ref="C198:C200"/>
    <mergeCell ref="C201:C203"/>
    <mergeCell ref="C204:C206"/>
    <mergeCell ref="C207:C209"/>
    <mergeCell ref="C210:C212"/>
    <mergeCell ref="C213:C215"/>
    <mergeCell ref="C216:C218"/>
    <mergeCell ref="C219:C221"/>
    <mergeCell ref="C223:C224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1:C252"/>
    <mergeCell ref="C254:C256"/>
    <mergeCell ref="C257:C259"/>
    <mergeCell ref="C260:C262"/>
    <mergeCell ref="C263:C265"/>
    <mergeCell ref="C266:C268"/>
    <mergeCell ref="C269:C271"/>
    <mergeCell ref="C272:C274"/>
    <mergeCell ref="C275:C277"/>
    <mergeCell ref="C279:C280"/>
    <mergeCell ref="C282:C284"/>
    <mergeCell ref="C285:C287"/>
    <mergeCell ref="C288:C290"/>
    <mergeCell ref="C291:C293"/>
    <mergeCell ref="C294:C296"/>
    <mergeCell ref="C297:C299"/>
    <mergeCell ref="C300:C302"/>
    <mergeCell ref="C303:C305"/>
    <mergeCell ref="C307:C308"/>
    <mergeCell ref="C310:C312"/>
    <mergeCell ref="C313:C315"/>
    <mergeCell ref="C316:C318"/>
    <mergeCell ref="C319:C321"/>
    <mergeCell ref="C322:C324"/>
    <mergeCell ref="C325:C327"/>
    <mergeCell ref="C328:C330"/>
    <mergeCell ref="C331:C333"/>
    <mergeCell ref="C335:C336"/>
    <mergeCell ref="C338:C340"/>
    <mergeCell ref="C341:C343"/>
    <mergeCell ref="C344:C346"/>
    <mergeCell ref="C347:C349"/>
    <mergeCell ref="C350:C352"/>
    <mergeCell ref="C353:C355"/>
    <mergeCell ref="C356:C358"/>
    <mergeCell ref="C359:C361"/>
    <mergeCell ref="C363:C364"/>
    <mergeCell ref="C366:C368"/>
    <mergeCell ref="C369:C371"/>
    <mergeCell ref="C372:C374"/>
    <mergeCell ref="C375:C377"/>
    <mergeCell ref="C378:C380"/>
    <mergeCell ref="C381:C383"/>
    <mergeCell ref="C384:C386"/>
    <mergeCell ref="C387:C389"/>
    <mergeCell ref="C391:C392"/>
    <mergeCell ref="C394:C396"/>
    <mergeCell ref="C397:C399"/>
    <mergeCell ref="C400:C402"/>
    <mergeCell ref="C403:C405"/>
    <mergeCell ref="C406:C408"/>
    <mergeCell ref="C409:C411"/>
    <mergeCell ref="C412:C414"/>
    <mergeCell ref="C415:C417"/>
    <mergeCell ref="C419:C420"/>
    <mergeCell ref="C422:C424"/>
    <mergeCell ref="C425:C427"/>
    <mergeCell ref="C428:C430"/>
    <mergeCell ref="C431:C433"/>
    <mergeCell ref="C434:C436"/>
    <mergeCell ref="C437:C439"/>
    <mergeCell ref="C440:C442"/>
    <mergeCell ref="C443:C445"/>
    <mergeCell ref="C447:C448"/>
    <mergeCell ref="C450:C452"/>
    <mergeCell ref="C453:C455"/>
    <mergeCell ref="C456:C458"/>
    <mergeCell ref="C459:C461"/>
    <mergeCell ref="C462:C464"/>
    <mergeCell ref="C465:C467"/>
    <mergeCell ref="C468:C470"/>
    <mergeCell ref="C471:C473"/>
    <mergeCell ref="C475:C476"/>
    <mergeCell ref="C478:C480"/>
    <mergeCell ref="C481:C483"/>
    <mergeCell ref="C484:C486"/>
    <mergeCell ref="C487:C489"/>
    <mergeCell ref="C490:C492"/>
    <mergeCell ref="C493:C495"/>
    <mergeCell ref="C496:C498"/>
    <mergeCell ref="C499:C501"/>
    <mergeCell ref="C503:C504"/>
    <mergeCell ref="C506:C508"/>
    <mergeCell ref="C509:C511"/>
    <mergeCell ref="C512:C514"/>
    <mergeCell ref="C515:C517"/>
    <mergeCell ref="C518:C520"/>
    <mergeCell ref="C521:C523"/>
    <mergeCell ref="C524:C526"/>
    <mergeCell ref="C527:C529"/>
    <mergeCell ref="C531:C532"/>
    <mergeCell ref="C534:C536"/>
    <mergeCell ref="C537:C539"/>
    <mergeCell ref="C540:C542"/>
    <mergeCell ref="C543:C545"/>
    <mergeCell ref="C546:C548"/>
    <mergeCell ref="C549:C551"/>
    <mergeCell ref="C552:C554"/>
    <mergeCell ref="C555:C557"/>
    <mergeCell ref="C559:C560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8:D60"/>
    <mergeCell ref="D61:D63"/>
    <mergeCell ref="D64:D66"/>
    <mergeCell ref="D67:D69"/>
    <mergeCell ref="D70:D72"/>
    <mergeCell ref="D73:D75"/>
    <mergeCell ref="D76:D78"/>
    <mergeCell ref="D79:D81"/>
    <mergeCell ref="D82:D84"/>
    <mergeCell ref="D86:D88"/>
    <mergeCell ref="D89:D91"/>
    <mergeCell ref="D92:D94"/>
    <mergeCell ref="D95:D97"/>
    <mergeCell ref="D98:D100"/>
    <mergeCell ref="D101:D103"/>
    <mergeCell ref="D104:D106"/>
    <mergeCell ref="D107:D109"/>
    <mergeCell ref="D110:D112"/>
    <mergeCell ref="D114:D116"/>
    <mergeCell ref="D117:D119"/>
    <mergeCell ref="D120:D122"/>
    <mergeCell ref="D123:D125"/>
    <mergeCell ref="D126:D128"/>
    <mergeCell ref="D129:D131"/>
    <mergeCell ref="D132:D134"/>
    <mergeCell ref="D135:D137"/>
    <mergeCell ref="D138:D140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6"/>
    <mergeCell ref="D198:D200"/>
    <mergeCell ref="D201:D203"/>
    <mergeCell ref="D204:D206"/>
    <mergeCell ref="D207:D209"/>
    <mergeCell ref="D210:D212"/>
    <mergeCell ref="D213:D215"/>
    <mergeCell ref="D216:D218"/>
    <mergeCell ref="D219:D221"/>
    <mergeCell ref="D222:D224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2"/>
    <mergeCell ref="D254:D256"/>
    <mergeCell ref="D257:D259"/>
    <mergeCell ref="D260:D262"/>
    <mergeCell ref="D263:D265"/>
    <mergeCell ref="D266:D268"/>
    <mergeCell ref="D269:D271"/>
    <mergeCell ref="D272:D274"/>
    <mergeCell ref="D275:D277"/>
    <mergeCell ref="D278:D280"/>
    <mergeCell ref="D282:D284"/>
    <mergeCell ref="D285:D287"/>
    <mergeCell ref="D288:D290"/>
    <mergeCell ref="D291:D293"/>
    <mergeCell ref="D294:D296"/>
    <mergeCell ref="D297:D299"/>
    <mergeCell ref="D300:D302"/>
    <mergeCell ref="D303:D305"/>
    <mergeCell ref="D306:D308"/>
    <mergeCell ref="D310:D312"/>
    <mergeCell ref="D313:D315"/>
    <mergeCell ref="D316:D318"/>
    <mergeCell ref="D319:D321"/>
    <mergeCell ref="D322:D324"/>
    <mergeCell ref="D325:D327"/>
    <mergeCell ref="D328:D330"/>
    <mergeCell ref="D331:D333"/>
    <mergeCell ref="D334:D336"/>
    <mergeCell ref="D338:D340"/>
    <mergeCell ref="D341:D343"/>
    <mergeCell ref="D344:D346"/>
    <mergeCell ref="D347:D349"/>
    <mergeCell ref="D350:D352"/>
    <mergeCell ref="D353:D355"/>
    <mergeCell ref="D356:D358"/>
    <mergeCell ref="D359:D361"/>
    <mergeCell ref="D362:D364"/>
    <mergeCell ref="D366:D368"/>
    <mergeCell ref="D369:D371"/>
    <mergeCell ref="D372:D374"/>
    <mergeCell ref="D375:D377"/>
    <mergeCell ref="D378:D380"/>
    <mergeCell ref="D381:D383"/>
    <mergeCell ref="D384:D386"/>
    <mergeCell ref="D387:D389"/>
    <mergeCell ref="D390:D392"/>
    <mergeCell ref="D394:D396"/>
    <mergeCell ref="D397:D399"/>
    <mergeCell ref="D400:D402"/>
    <mergeCell ref="D403:D405"/>
    <mergeCell ref="D406:D408"/>
    <mergeCell ref="D409:D411"/>
    <mergeCell ref="D412:D414"/>
    <mergeCell ref="D415:D417"/>
    <mergeCell ref="D418:D420"/>
    <mergeCell ref="D422:D424"/>
    <mergeCell ref="D425:D427"/>
    <mergeCell ref="D428:D430"/>
    <mergeCell ref="D431:D433"/>
    <mergeCell ref="D434:D436"/>
    <mergeCell ref="D437:D439"/>
    <mergeCell ref="D440:D442"/>
    <mergeCell ref="D443:D445"/>
    <mergeCell ref="D446:D448"/>
    <mergeCell ref="D450:D452"/>
    <mergeCell ref="D453:D455"/>
    <mergeCell ref="D456:D458"/>
    <mergeCell ref="D459:D461"/>
    <mergeCell ref="D462:D464"/>
    <mergeCell ref="D465:D467"/>
    <mergeCell ref="D468:D470"/>
    <mergeCell ref="D471:D473"/>
    <mergeCell ref="D474:D476"/>
    <mergeCell ref="D478:D480"/>
    <mergeCell ref="D481:D483"/>
    <mergeCell ref="D484:D486"/>
    <mergeCell ref="D487:D489"/>
    <mergeCell ref="D490:D492"/>
    <mergeCell ref="D493:D495"/>
    <mergeCell ref="D496:D498"/>
    <mergeCell ref="D499:D501"/>
    <mergeCell ref="D502:D504"/>
    <mergeCell ref="D506:D508"/>
    <mergeCell ref="D509:D511"/>
    <mergeCell ref="D512:D514"/>
    <mergeCell ref="D515:D517"/>
    <mergeCell ref="D518:D520"/>
    <mergeCell ref="D521:D523"/>
    <mergeCell ref="D524:D526"/>
    <mergeCell ref="D527:D529"/>
    <mergeCell ref="D530:D532"/>
    <mergeCell ref="D534:D536"/>
    <mergeCell ref="D537:D539"/>
    <mergeCell ref="D540:D542"/>
    <mergeCell ref="D543:D545"/>
    <mergeCell ref="D546:D548"/>
    <mergeCell ref="D549:D551"/>
    <mergeCell ref="D552:D554"/>
    <mergeCell ref="D555:D557"/>
    <mergeCell ref="D558:D560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8:E60"/>
    <mergeCell ref="E61:E63"/>
    <mergeCell ref="E64:E66"/>
    <mergeCell ref="E67:E69"/>
    <mergeCell ref="E70:E72"/>
    <mergeCell ref="E73:E75"/>
    <mergeCell ref="E76:E78"/>
    <mergeCell ref="E79:E81"/>
    <mergeCell ref="E82:E84"/>
    <mergeCell ref="E86:E88"/>
    <mergeCell ref="E89:E91"/>
    <mergeCell ref="E92:E94"/>
    <mergeCell ref="E95:E97"/>
    <mergeCell ref="E98:E100"/>
    <mergeCell ref="E101:E103"/>
    <mergeCell ref="E104:E106"/>
    <mergeCell ref="E107:E109"/>
    <mergeCell ref="E110:E112"/>
    <mergeCell ref="E114:E116"/>
    <mergeCell ref="E117:E119"/>
    <mergeCell ref="E120:E122"/>
    <mergeCell ref="E123:E125"/>
    <mergeCell ref="E126:E128"/>
    <mergeCell ref="E129:E131"/>
    <mergeCell ref="E132:E134"/>
    <mergeCell ref="E135:E137"/>
    <mergeCell ref="E138:E140"/>
    <mergeCell ref="E142:E144"/>
    <mergeCell ref="E145:E147"/>
    <mergeCell ref="E148:E150"/>
    <mergeCell ref="E151:E153"/>
    <mergeCell ref="E154:E156"/>
    <mergeCell ref="E157:E159"/>
    <mergeCell ref="E160:E162"/>
    <mergeCell ref="E163:E165"/>
    <mergeCell ref="E166:E168"/>
    <mergeCell ref="E170:E172"/>
    <mergeCell ref="E173:E175"/>
    <mergeCell ref="E176:E178"/>
    <mergeCell ref="E179:E181"/>
    <mergeCell ref="E182:E184"/>
    <mergeCell ref="E185:E187"/>
    <mergeCell ref="E188:E190"/>
    <mergeCell ref="E191:E193"/>
    <mergeCell ref="E194:E196"/>
    <mergeCell ref="E198:E200"/>
    <mergeCell ref="E201:E203"/>
    <mergeCell ref="E204:E206"/>
    <mergeCell ref="E207:E209"/>
    <mergeCell ref="E210:E212"/>
    <mergeCell ref="E213:E215"/>
    <mergeCell ref="E216:E218"/>
    <mergeCell ref="E219:E221"/>
    <mergeCell ref="E222:E224"/>
    <mergeCell ref="E226:E228"/>
    <mergeCell ref="E229:E231"/>
    <mergeCell ref="E232:E234"/>
    <mergeCell ref="E235:E237"/>
    <mergeCell ref="E238:E240"/>
    <mergeCell ref="E241:E243"/>
    <mergeCell ref="E244:E246"/>
    <mergeCell ref="E247:E249"/>
    <mergeCell ref="E250:E252"/>
    <mergeCell ref="E254:E256"/>
    <mergeCell ref="E257:E259"/>
    <mergeCell ref="E260:E262"/>
    <mergeCell ref="E263:E265"/>
    <mergeCell ref="E266:E268"/>
    <mergeCell ref="E269:E271"/>
    <mergeCell ref="E272:E274"/>
    <mergeCell ref="E275:E277"/>
    <mergeCell ref="E278:E280"/>
    <mergeCell ref="E282:E284"/>
    <mergeCell ref="E285:E287"/>
    <mergeCell ref="E288:E290"/>
    <mergeCell ref="E291:E293"/>
    <mergeCell ref="E294:E296"/>
    <mergeCell ref="E297:E299"/>
    <mergeCell ref="E300:E302"/>
    <mergeCell ref="E303:E305"/>
    <mergeCell ref="E306:E308"/>
    <mergeCell ref="E310:E312"/>
    <mergeCell ref="E313:E315"/>
    <mergeCell ref="E316:E318"/>
    <mergeCell ref="E319:E321"/>
    <mergeCell ref="E322:E324"/>
    <mergeCell ref="E325:E327"/>
    <mergeCell ref="E328:E330"/>
    <mergeCell ref="E331:E333"/>
    <mergeCell ref="E334:E336"/>
    <mergeCell ref="E338:E340"/>
    <mergeCell ref="E341:E343"/>
    <mergeCell ref="E344:E346"/>
    <mergeCell ref="E347:E349"/>
    <mergeCell ref="E350:E352"/>
    <mergeCell ref="E353:E355"/>
    <mergeCell ref="E356:E358"/>
    <mergeCell ref="E359:E361"/>
    <mergeCell ref="E362:E364"/>
    <mergeCell ref="E366:E368"/>
    <mergeCell ref="E369:E371"/>
    <mergeCell ref="E372:E374"/>
    <mergeCell ref="E375:E377"/>
    <mergeCell ref="E378:E380"/>
    <mergeCell ref="E381:E383"/>
    <mergeCell ref="E384:E386"/>
    <mergeCell ref="E387:E389"/>
    <mergeCell ref="E390:E392"/>
    <mergeCell ref="E394:E396"/>
    <mergeCell ref="E397:E399"/>
    <mergeCell ref="E400:E402"/>
    <mergeCell ref="E403:E405"/>
    <mergeCell ref="E406:E408"/>
    <mergeCell ref="E409:E411"/>
    <mergeCell ref="E412:E414"/>
    <mergeCell ref="E415:E417"/>
    <mergeCell ref="E418:E420"/>
    <mergeCell ref="E422:E424"/>
    <mergeCell ref="E425:E427"/>
    <mergeCell ref="E428:E430"/>
    <mergeCell ref="E431:E433"/>
    <mergeCell ref="E434:E436"/>
    <mergeCell ref="E437:E439"/>
    <mergeCell ref="E440:E442"/>
    <mergeCell ref="E443:E445"/>
    <mergeCell ref="E446:E448"/>
    <mergeCell ref="E450:E452"/>
    <mergeCell ref="E453:E455"/>
    <mergeCell ref="E456:E458"/>
    <mergeCell ref="E459:E461"/>
    <mergeCell ref="E462:E464"/>
    <mergeCell ref="E465:E467"/>
    <mergeCell ref="E468:E470"/>
    <mergeCell ref="E471:E473"/>
    <mergeCell ref="E474:E476"/>
    <mergeCell ref="E478:E480"/>
    <mergeCell ref="E481:E483"/>
    <mergeCell ref="E484:E486"/>
    <mergeCell ref="E487:E489"/>
    <mergeCell ref="E490:E492"/>
    <mergeCell ref="E493:E495"/>
    <mergeCell ref="E496:E498"/>
    <mergeCell ref="E499:E501"/>
    <mergeCell ref="E502:E504"/>
    <mergeCell ref="E506:E508"/>
    <mergeCell ref="E509:E511"/>
    <mergeCell ref="E512:E514"/>
    <mergeCell ref="E515:E517"/>
    <mergeCell ref="E518:E520"/>
    <mergeCell ref="E521:E523"/>
    <mergeCell ref="E524:E526"/>
    <mergeCell ref="E527:E529"/>
    <mergeCell ref="E530:E532"/>
    <mergeCell ref="E534:E536"/>
    <mergeCell ref="E537:E539"/>
    <mergeCell ref="E540:E542"/>
    <mergeCell ref="E543:E545"/>
    <mergeCell ref="E546:E548"/>
    <mergeCell ref="E549:E551"/>
    <mergeCell ref="E552:E554"/>
    <mergeCell ref="E555:E557"/>
    <mergeCell ref="E558:E560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30:F32"/>
    <mergeCell ref="F33:F35"/>
    <mergeCell ref="F58:F60"/>
    <mergeCell ref="F61:F63"/>
    <mergeCell ref="F64:F66"/>
    <mergeCell ref="F67:F69"/>
    <mergeCell ref="F70:F72"/>
    <mergeCell ref="F73:F75"/>
    <mergeCell ref="F76:F78"/>
    <mergeCell ref="F79:F81"/>
    <mergeCell ref="F82:F84"/>
    <mergeCell ref="F86:F88"/>
    <mergeCell ref="F89:F91"/>
    <mergeCell ref="F92:F94"/>
    <mergeCell ref="F95:F97"/>
    <mergeCell ref="F98:F100"/>
    <mergeCell ref="F101:F103"/>
    <mergeCell ref="F104:F106"/>
    <mergeCell ref="F107:F109"/>
    <mergeCell ref="F110:F112"/>
    <mergeCell ref="F114:F116"/>
    <mergeCell ref="F117:F119"/>
    <mergeCell ref="F120:F122"/>
    <mergeCell ref="F123:F125"/>
    <mergeCell ref="F126:F128"/>
    <mergeCell ref="F129:F131"/>
    <mergeCell ref="F132:F134"/>
    <mergeCell ref="F135:F137"/>
    <mergeCell ref="F138:F140"/>
    <mergeCell ref="F142:F144"/>
    <mergeCell ref="F145:F147"/>
    <mergeCell ref="F148:F150"/>
    <mergeCell ref="F151:F153"/>
    <mergeCell ref="F154:F156"/>
    <mergeCell ref="F157:F159"/>
    <mergeCell ref="F160:F162"/>
    <mergeCell ref="F163:F165"/>
    <mergeCell ref="F166:F168"/>
    <mergeCell ref="F170:F172"/>
    <mergeCell ref="F173:F175"/>
    <mergeCell ref="F176:F178"/>
    <mergeCell ref="F179:F181"/>
    <mergeCell ref="F182:F184"/>
    <mergeCell ref="F185:F187"/>
    <mergeCell ref="F188:F190"/>
    <mergeCell ref="F191:F193"/>
    <mergeCell ref="F194:F196"/>
    <mergeCell ref="F198:F200"/>
    <mergeCell ref="F201:F203"/>
    <mergeCell ref="F204:F206"/>
    <mergeCell ref="F207:F209"/>
    <mergeCell ref="F210:F212"/>
    <mergeCell ref="F213:F215"/>
    <mergeCell ref="F216:F218"/>
    <mergeCell ref="F219:F221"/>
    <mergeCell ref="F222:F224"/>
    <mergeCell ref="F226:F228"/>
    <mergeCell ref="F229:F231"/>
    <mergeCell ref="F232:F234"/>
    <mergeCell ref="F235:F237"/>
    <mergeCell ref="F238:F240"/>
    <mergeCell ref="F241:F243"/>
    <mergeCell ref="F244:F246"/>
    <mergeCell ref="F247:F249"/>
    <mergeCell ref="F250:F252"/>
    <mergeCell ref="F254:F256"/>
    <mergeCell ref="F257:F259"/>
    <mergeCell ref="F260:F262"/>
    <mergeCell ref="F263:F265"/>
    <mergeCell ref="F266:F268"/>
    <mergeCell ref="F269:F271"/>
    <mergeCell ref="F272:F274"/>
    <mergeCell ref="F275:F277"/>
    <mergeCell ref="F278:F280"/>
    <mergeCell ref="F282:F284"/>
    <mergeCell ref="F285:F287"/>
    <mergeCell ref="F288:F290"/>
    <mergeCell ref="F291:F293"/>
    <mergeCell ref="F294:F296"/>
    <mergeCell ref="F297:F299"/>
    <mergeCell ref="F300:F302"/>
    <mergeCell ref="F303:F305"/>
    <mergeCell ref="F306:F308"/>
    <mergeCell ref="F310:F312"/>
    <mergeCell ref="F313:F315"/>
    <mergeCell ref="F316:F318"/>
    <mergeCell ref="F319:F321"/>
    <mergeCell ref="F322:F324"/>
    <mergeCell ref="F325:F327"/>
    <mergeCell ref="F328:F330"/>
    <mergeCell ref="F331:F333"/>
    <mergeCell ref="F334:F336"/>
    <mergeCell ref="F338:F340"/>
    <mergeCell ref="F341:F343"/>
    <mergeCell ref="F344:F346"/>
    <mergeCell ref="F347:F349"/>
    <mergeCell ref="F350:F352"/>
    <mergeCell ref="F353:F355"/>
    <mergeCell ref="F356:F358"/>
    <mergeCell ref="F359:F361"/>
    <mergeCell ref="F362:F364"/>
    <mergeCell ref="F366:F368"/>
    <mergeCell ref="F369:F371"/>
    <mergeCell ref="F372:F374"/>
    <mergeCell ref="F375:F377"/>
    <mergeCell ref="F378:F380"/>
    <mergeCell ref="F381:F383"/>
    <mergeCell ref="F384:F386"/>
    <mergeCell ref="F387:F389"/>
    <mergeCell ref="F390:F392"/>
    <mergeCell ref="F394:F396"/>
    <mergeCell ref="F397:F399"/>
    <mergeCell ref="F400:F402"/>
    <mergeCell ref="F403:F405"/>
    <mergeCell ref="F406:F408"/>
    <mergeCell ref="F409:F411"/>
    <mergeCell ref="F412:F414"/>
    <mergeCell ref="F415:F417"/>
    <mergeCell ref="F418:F420"/>
    <mergeCell ref="F422:F424"/>
    <mergeCell ref="F425:F427"/>
    <mergeCell ref="F428:F430"/>
    <mergeCell ref="F431:F433"/>
    <mergeCell ref="F434:F436"/>
    <mergeCell ref="F437:F439"/>
    <mergeCell ref="F440:F442"/>
    <mergeCell ref="F443:F445"/>
    <mergeCell ref="F446:F448"/>
    <mergeCell ref="F450:F452"/>
    <mergeCell ref="F453:F455"/>
    <mergeCell ref="F456:F458"/>
    <mergeCell ref="F459:F461"/>
    <mergeCell ref="F462:F464"/>
    <mergeCell ref="F465:F467"/>
    <mergeCell ref="F468:F470"/>
    <mergeCell ref="F471:F473"/>
    <mergeCell ref="F474:F476"/>
    <mergeCell ref="F478:F480"/>
    <mergeCell ref="F481:F483"/>
    <mergeCell ref="F484:F486"/>
    <mergeCell ref="F487:F489"/>
    <mergeCell ref="F490:F492"/>
    <mergeCell ref="F493:F495"/>
    <mergeCell ref="F496:F498"/>
    <mergeCell ref="F499:F501"/>
    <mergeCell ref="F502:F504"/>
    <mergeCell ref="F506:F508"/>
    <mergeCell ref="F509:F511"/>
    <mergeCell ref="F512:F514"/>
    <mergeCell ref="F515:F517"/>
    <mergeCell ref="F518:F520"/>
    <mergeCell ref="F521:F523"/>
    <mergeCell ref="F524:F526"/>
    <mergeCell ref="F527:F529"/>
    <mergeCell ref="F530:F532"/>
    <mergeCell ref="F534:F536"/>
    <mergeCell ref="F537:F539"/>
    <mergeCell ref="F540:F542"/>
    <mergeCell ref="F543:F545"/>
    <mergeCell ref="F546:F548"/>
    <mergeCell ref="F549:F551"/>
    <mergeCell ref="F552:F554"/>
    <mergeCell ref="F555:F557"/>
    <mergeCell ref="F558:F560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30:G32"/>
    <mergeCell ref="G33:G35"/>
    <mergeCell ref="G58:G60"/>
    <mergeCell ref="G61:G63"/>
    <mergeCell ref="G64:G66"/>
    <mergeCell ref="G67:G69"/>
    <mergeCell ref="G70:G72"/>
    <mergeCell ref="G73:G75"/>
    <mergeCell ref="G76:G78"/>
    <mergeCell ref="G79:G81"/>
    <mergeCell ref="G82:G84"/>
    <mergeCell ref="G86:G88"/>
    <mergeCell ref="G89:G91"/>
    <mergeCell ref="G92:G94"/>
    <mergeCell ref="G95:G97"/>
    <mergeCell ref="G98:G100"/>
    <mergeCell ref="G101:G103"/>
    <mergeCell ref="G104:G106"/>
    <mergeCell ref="G107:G109"/>
    <mergeCell ref="G110:G112"/>
    <mergeCell ref="G114:G116"/>
    <mergeCell ref="G117:G119"/>
    <mergeCell ref="G120:G122"/>
    <mergeCell ref="G123:G125"/>
    <mergeCell ref="G126:G128"/>
    <mergeCell ref="G129:G131"/>
    <mergeCell ref="G132:G134"/>
    <mergeCell ref="G135:G137"/>
    <mergeCell ref="G138:G140"/>
    <mergeCell ref="G142:G144"/>
    <mergeCell ref="G145:G147"/>
    <mergeCell ref="G148:G150"/>
    <mergeCell ref="G151:G153"/>
    <mergeCell ref="G154:G156"/>
    <mergeCell ref="G157:G159"/>
    <mergeCell ref="G160:G162"/>
    <mergeCell ref="G163:G165"/>
    <mergeCell ref="G166:G168"/>
    <mergeCell ref="G170:G172"/>
    <mergeCell ref="G173:G175"/>
    <mergeCell ref="G176:G178"/>
    <mergeCell ref="G179:G181"/>
    <mergeCell ref="G182:G184"/>
    <mergeCell ref="G185:G187"/>
    <mergeCell ref="G188:G190"/>
    <mergeCell ref="G191:G193"/>
    <mergeCell ref="G194:G196"/>
    <mergeCell ref="G198:G200"/>
    <mergeCell ref="G201:G203"/>
    <mergeCell ref="G204:G206"/>
    <mergeCell ref="G207:G209"/>
    <mergeCell ref="G210:G212"/>
    <mergeCell ref="G213:G215"/>
    <mergeCell ref="G216:G218"/>
    <mergeCell ref="G219:G221"/>
    <mergeCell ref="G222:G224"/>
    <mergeCell ref="G226:G228"/>
    <mergeCell ref="G229:G231"/>
    <mergeCell ref="G232:G234"/>
    <mergeCell ref="G235:G237"/>
    <mergeCell ref="G238:G240"/>
    <mergeCell ref="G241:G243"/>
    <mergeCell ref="G244:G246"/>
    <mergeCell ref="G247:G249"/>
    <mergeCell ref="G250:G252"/>
    <mergeCell ref="G254:G256"/>
    <mergeCell ref="G257:G259"/>
    <mergeCell ref="G260:G262"/>
    <mergeCell ref="G263:G265"/>
    <mergeCell ref="G266:G268"/>
    <mergeCell ref="G269:G271"/>
    <mergeCell ref="G272:G274"/>
    <mergeCell ref="G275:G277"/>
    <mergeCell ref="G278:G280"/>
    <mergeCell ref="G282:G284"/>
    <mergeCell ref="G285:G287"/>
    <mergeCell ref="G288:G290"/>
    <mergeCell ref="G291:G293"/>
    <mergeCell ref="G294:G296"/>
    <mergeCell ref="G297:G299"/>
    <mergeCell ref="G300:G302"/>
    <mergeCell ref="G303:G305"/>
    <mergeCell ref="G306:G308"/>
    <mergeCell ref="G310:G312"/>
    <mergeCell ref="G313:G315"/>
    <mergeCell ref="G316:G318"/>
    <mergeCell ref="G319:G321"/>
    <mergeCell ref="G322:G324"/>
    <mergeCell ref="G325:G327"/>
    <mergeCell ref="G328:G330"/>
    <mergeCell ref="G331:G333"/>
    <mergeCell ref="G334:G336"/>
    <mergeCell ref="G338:G340"/>
    <mergeCell ref="G341:G343"/>
    <mergeCell ref="G344:G346"/>
    <mergeCell ref="G347:G349"/>
    <mergeCell ref="G350:G352"/>
    <mergeCell ref="G353:G355"/>
    <mergeCell ref="G356:G358"/>
    <mergeCell ref="G359:G361"/>
    <mergeCell ref="G362:G364"/>
    <mergeCell ref="G366:G368"/>
    <mergeCell ref="G369:G371"/>
    <mergeCell ref="G372:G374"/>
    <mergeCell ref="G375:G377"/>
    <mergeCell ref="G378:G380"/>
    <mergeCell ref="G381:G383"/>
    <mergeCell ref="G384:G386"/>
    <mergeCell ref="G387:G389"/>
    <mergeCell ref="G390:G392"/>
    <mergeCell ref="G394:G396"/>
    <mergeCell ref="G397:G399"/>
    <mergeCell ref="G400:G402"/>
    <mergeCell ref="G403:G405"/>
    <mergeCell ref="G406:G408"/>
    <mergeCell ref="G409:G411"/>
    <mergeCell ref="G412:G414"/>
    <mergeCell ref="G415:G417"/>
    <mergeCell ref="G418:G420"/>
    <mergeCell ref="G422:G424"/>
    <mergeCell ref="G425:G427"/>
    <mergeCell ref="G428:G430"/>
    <mergeCell ref="G431:G433"/>
    <mergeCell ref="G434:G436"/>
    <mergeCell ref="G437:G439"/>
    <mergeCell ref="G440:G442"/>
    <mergeCell ref="G443:G445"/>
    <mergeCell ref="G446:G448"/>
    <mergeCell ref="G450:G452"/>
    <mergeCell ref="G453:G455"/>
    <mergeCell ref="G456:G458"/>
    <mergeCell ref="G459:G461"/>
    <mergeCell ref="G462:G464"/>
    <mergeCell ref="G465:G467"/>
    <mergeCell ref="G468:G470"/>
    <mergeCell ref="G471:G473"/>
    <mergeCell ref="G474:G476"/>
    <mergeCell ref="G478:G480"/>
    <mergeCell ref="G481:G483"/>
    <mergeCell ref="G484:G486"/>
    <mergeCell ref="G487:G489"/>
    <mergeCell ref="G490:G492"/>
    <mergeCell ref="G493:G495"/>
    <mergeCell ref="G496:G498"/>
    <mergeCell ref="G499:G501"/>
    <mergeCell ref="G502:G504"/>
    <mergeCell ref="G506:G508"/>
    <mergeCell ref="G509:G511"/>
    <mergeCell ref="G512:G514"/>
    <mergeCell ref="G515:G517"/>
    <mergeCell ref="G518:G520"/>
    <mergeCell ref="G521:G523"/>
    <mergeCell ref="G524:G526"/>
    <mergeCell ref="G527:G529"/>
    <mergeCell ref="G530:G532"/>
    <mergeCell ref="G534:G536"/>
    <mergeCell ref="G537:G539"/>
    <mergeCell ref="G540:G542"/>
    <mergeCell ref="G543:G545"/>
    <mergeCell ref="G546:G548"/>
    <mergeCell ref="G549:G551"/>
    <mergeCell ref="G552:G554"/>
    <mergeCell ref="G555:G557"/>
    <mergeCell ref="G558:G560"/>
    <mergeCell ref="H107:H109"/>
    <mergeCell ref="I36:I56"/>
    <mergeCell ref="I107:I109"/>
    <mergeCell ref="J107:J109"/>
  </mergeCells>
  <pageMargins left="0.75" right="0.75" top="1" bottom="1" header="0.5" footer="0.5"/>
  <pageSetup paperSize="9" scale="50" orientation="landscape"/>
  <headerFooter/>
  <rowBreaks count="10" manualBreakCount="10">
    <brk id="56" max="8" man="1"/>
    <brk id="112" max="16383" man="1"/>
    <brk id="168" max="8" man="1"/>
    <brk id="224" max="16383" man="1"/>
    <brk id="280" max="8" man="1"/>
    <brk id="336" max="8" man="1"/>
    <brk id="392" max="8" man="1"/>
    <brk id="448" max="8" man="1"/>
    <brk id="504" max="8" man="1"/>
    <brk id="5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zhaokuan</dc:creator>
  <cp:lastModifiedBy>工商财税咨询  萬盈15002941769</cp:lastModifiedBy>
  <dcterms:created xsi:type="dcterms:W3CDTF">2026-03-03T21:51:00Z</dcterms:created>
  <dcterms:modified xsi:type="dcterms:W3CDTF">2026-03-26T19:37:48Z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CDE6DC983BDFB77BCB16C569E9E4A39B_43</vt:lpwstr>
  </property>
  <property fmtid="{D5CDD505-2E9C-101B-9397-08002B2CF9AE}" pid="3" name="KSOProductBuildVer">
    <vt:lpwstr>2052-6.4.0.8550</vt:lpwstr>
  </property>
  <property fmtid="{D5CDD505-2E9C-101B-9397-08002B2CF9AE}" pid="4" name="CalculationRule">
    <vt:i4>0</vt:i4>
  </property>
</Properties>
</file>