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780"/>
  </bookViews>
  <sheets>
    <sheet name="3. Better recycling - baseline" sheetId="1" r:id="rId1"/>
  </sheets>
  <calcPr calcId="124519"/>
  <fileRecoveryPr repairLoad="1"/>
</workbook>
</file>

<file path=xl/calcChain.xml><?xml version="1.0" encoding="utf-8"?>
<calcChain xmlns="http://schemas.openxmlformats.org/spreadsheetml/2006/main">
  <c r="I4" i="1"/>
  <c r="I27" s="1"/>
  <c r="I5"/>
  <c r="I3"/>
  <c r="I2"/>
  <c r="H11"/>
  <c r="H12"/>
  <c r="H13"/>
  <c r="H14"/>
  <c r="H15"/>
  <c r="H16"/>
  <c r="H17"/>
  <c r="H18"/>
  <c r="H19"/>
  <c r="H20"/>
  <c r="H21"/>
  <c r="H22"/>
  <c r="H23"/>
  <c r="H24"/>
  <c r="H25"/>
  <c r="H26"/>
  <c r="G2"/>
  <c r="E11"/>
  <c r="C27"/>
  <c r="E3"/>
  <c r="E4"/>
  <c r="E5"/>
  <c r="E6"/>
  <c r="E7"/>
  <c r="E12"/>
  <c r="E13"/>
  <c r="E14"/>
  <c r="E15"/>
  <c r="E16"/>
  <c r="E17"/>
  <c r="E18"/>
  <c r="E19"/>
  <c r="E20"/>
  <c r="E21"/>
  <c r="E22"/>
  <c r="E23"/>
  <c r="E24"/>
  <c r="E25"/>
  <c r="E27"/>
  <c r="C3"/>
  <c r="G3" s="1"/>
  <c r="H3" s="1"/>
  <c r="C4"/>
  <c r="G4" s="1"/>
  <c r="H4" s="1"/>
  <c r="C5"/>
  <c r="G5" s="1"/>
  <c r="H5" s="1"/>
  <c r="C6"/>
  <c r="G6" s="1"/>
  <c r="H6" s="1"/>
  <c r="C7"/>
  <c r="G7" s="1"/>
  <c r="H7" s="1"/>
  <c r="C12"/>
  <c r="C13"/>
  <c r="C14"/>
  <c r="C15"/>
  <c r="C16"/>
  <c r="C17"/>
  <c r="C18"/>
  <c r="C19"/>
  <c r="C20"/>
  <c r="C21"/>
  <c r="C22"/>
  <c r="C23"/>
  <c r="C24"/>
  <c r="C25"/>
  <c r="C2"/>
  <c r="G27" l="1"/>
  <c r="H27" s="1"/>
  <c r="H2"/>
</calcChain>
</file>

<file path=xl/sharedStrings.xml><?xml version="1.0" encoding="utf-8"?>
<sst xmlns="http://schemas.openxmlformats.org/spreadsheetml/2006/main" count="47" uniqueCount="46">
  <si>
    <t>Food waste (edible food, kitchen scraps, expired food, containerised food)[C]</t>
  </si>
  <si>
    <t>Other organics / wood / timber [C]</t>
  </si>
  <si>
    <t>Textiles, clothes, footwear, carpets [L]</t>
  </si>
  <si>
    <t>Nappies [L]</t>
  </si>
  <si>
    <t>Glass packaging / glass containers [R]</t>
  </si>
  <si>
    <t>Other glass (non recyclable) [L]</t>
  </si>
  <si>
    <t>Recyclable plastics - 1 PET, 2 HDPE, 3 PVC, LDPE, polypropelene, rigid plastic containers, non-expanded polystyrene [R]</t>
  </si>
  <si>
    <t>Non recyclable plastics - films, plastic bags, other plastic [L]</t>
  </si>
  <si>
    <t>Aluminium [R]</t>
  </si>
  <si>
    <t>Steel packaging [R]</t>
  </si>
  <si>
    <t>Ferrous other (non-recyclable) [L]</t>
  </si>
  <si>
    <t>Hazardous &amp; chemical (paint, fluoros, batteries, chemicals) [L]</t>
  </si>
  <si>
    <t>Medical / sharps [L]</t>
  </si>
  <si>
    <t>Ceramics [L]</t>
  </si>
  <si>
    <t>Soil, rubble, inert waste, cobbles, boulders [L]</t>
  </si>
  <si>
    <t>Fibrous cement sheet [L]</t>
  </si>
  <si>
    <t>Other  (residual, other, non-glass fines) [L]</t>
  </si>
  <si>
    <t>Liquid paperboard</t>
  </si>
  <si>
    <t>Total</t>
  </si>
  <si>
    <t>https://www.tccs.act.gov.au/__data/assets/pdf_file/0018/1131840/2014-ACTNoWaste-domestic-waste-audit-report-FINAL-v2.pdf</t>
  </si>
  <si>
    <t>Notes: I've shown in square brackets whether I understand this material is recyclable in domestic recycling bins [R], compostable on site [C]or cannot be easily recycled by the householder and so is sent to landfill the ACT [L]</t>
  </si>
  <si>
    <t>Full dataset is for the audit of 413 households. I've taken this full dataset, then divided by 413 to get the per household figure. I've used figures for multi-unit dwellings and single-unit dwellings.</t>
  </si>
  <si>
    <t>Emissions factor (CO2e / KG)</t>
  </si>
  <si>
    <t>Household Waste per h'hold / year (KG)</t>
  </si>
  <si>
    <t>Household Waste per h'hold / week (KG)</t>
  </si>
  <si>
    <t>Household Recycling per h'hold / week (KG)</t>
  </si>
  <si>
    <t>Household Recycling per h'hold / year (KG)</t>
  </si>
  <si>
    <t>Paper in waste bin (newspapers, magazines, corrogated cardboard, disposable / contaminated paper, other paper) [R]</t>
  </si>
  <si>
    <t>ACT Household Waste &amp; Recycling that generates CO2e in landfill</t>
  </si>
  <si>
    <t>ACT Household Waste &amp; Recycling that does not generate CO2e in landfill</t>
  </si>
  <si>
    <t>Paper in recycling bin</t>
  </si>
  <si>
    <t>NA</t>
  </si>
  <si>
    <t>ACT household waste &amp; recycling  data from Appendix C Detailed Waste Composition, Domestic Kerbside Waste Audit 2014 (ACT)</t>
  </si>
  <si>
    <t>Emissions factors from Table 42, National Greenhouse Accounting Factors 2018</t>
  </si>
  <si>
    <t>Waste figures</t>
  </si>
  <si>
    <t>Other</t>
  </si>
  <si>
    <t>I've assumed an average household size of 2.5 to get the per person figure</t>
  </si>
  <si>
    <t>Emissions for waste + recycling per h'hold per year  (KG CO2e)</t>
  </si>
  <si>
    <t>Garden / garden organics [RC]</t>
  </si>
  <si>
    <t>Notes on reduction</t>
  </si>
  <si>
    <t>95% reduction of paper in rubbish bin by: 1) sort waste inside, put all clean paper, cardboard liquid paperboard, coffee cups in recycling bin; 2) compost tissues &amp; paper towel or don't use them; 3) reduce paper waste with keepcups, no junk mail etc</t>
  </si>
  <si>
    <t>Reduction per person per year (KG CO2e)</t>
  </si>
  <si>
    <t>Emissions per person per year (KG CO2e)</t>
  </si>
  <si>
    <t>95% reduction by reducing food waste and using inedible scraps for compost, worm farm or chicken feed. I got my personal food waste down to 2 kilograms per person per year with these measures.</t>
  </si>
  <si>
    <t>95% reduction via on-site composting and / or government Green Bin.</t>
  </si>
  <si>
    <t>95% reduction via on-site composting and / or government Green Bin. Note that treated timber can't go in government Green Bins.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</si>
</sst>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0" fillId="3" borderId="1" xfId="0" applyNumberFormat="1" applyFill="1" applyBorder="1" applyAlignment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4" fillId="0" borderId="1" xfId="0" applyFont="1" applyBorder="1"/>
    <xf numFmtId="1" fontId="0" fillId="3" borderId="1" xfId="0" applyNumberFormat="1" applyFill="1" applyBorder="1" applyAlignment="1"/>
    <xf numFmtId="164" fontId="2" fillId="3" borderId="1" xfId="0" applyNumberFormat="1" applyFont="1" applyFill="1" applyBorder="1" applyAlignment="1"/>
    <xf numFmtId="0" fontId="2" fillId="5" borderId="1" xfId="0" applyFont="1" applyFill="1" applyBorder="1" applyAlignment="1">
      <alignment wrapText="1"/>
    </xf>
    <xf numFmtId="164" fontId="0" fillId="5" borderId="1" xfId="0" applyNumberFormat="1" applyFont="1" applyFill="1" applyBorder="1"/>
    <xf numFmtId="1" fontId="0" fillId="5" borderId="1" xfId="0" applyNumberFormat="1" applyFont="1" applyFill="1" applyBorder="1"/>
    <xf numFmtId="164" fontId="2" fillId="5" borderId="1" xfId="0" applyNumberFormat="1" applyFont="1" applyFill="1" applyBorder="1"/>
    <xf numFmtId="0" fontId="2" fillId="0" borderId="1" xfId="0" applyFont="1" applyBorder="1" applyAlignment="1">
      <alignment wrapText="1"/>
    </xf>
    <xf numFmtId="0" fontId="0" fillId="0" borderId="0" xfId="0"/>
    <xf numFmtId="0" fontId="3" fillId="0" borderId="0" xfId="0" applyFont="1"/>
    <xf numFmtId="0" fontId="2" fillId="0" borderId="1" xfId="0" applyFont="1" applyBorder="1" applyAlignment="1"/>
    <xf numFmtId="0" fontId="2" fillId="3" borderId="1" xfId="0" applyFont="1" applyFill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4" borderId="1" xfId="0" applyFill="1" applyBorder="1"/>
    <xf numFmtId="0" fontId="0" fillId="4" borderId="0" xfId="0" applyFill="1" applyBorder="1" applyAlignment="1"/>
    <xf numFmtId="0" fontId="2" fillId="4" borderId="1" xfId="0" applyFont="1" applyFill="1" applyBorder="1"/>
    <xf numFmtId="164" fontId="0" fillId="5" borderId="1" xfId="0" applyNumberFormat="1" applyFill="1" applyBorder="1"/>
    <xf numFmtId="165" fontId="1" fillId="0" borderId="1" xfId="1" applyNumberFormat="1" applyFont="1" applyBorder="1"/>
    <xf numFmtId="165" fontId="2" fillId="0" borderId="1" xfId="1" applyNumberFormat="1" applyFont="1" applyBorder="1"/>
    <xf numFmtId="0" fontId="4" fillId="0" borderId="0" xfId="0" applyFont="1"/>
    <xf numFmtId="0" fontId="0" fillId="2" borderId="1" xfId="0" applyFill="1" applyBorder="1" applyAlignment="1">
      <alignment wrapText="1"/>
    </xf>
    <xf numFmtId="165" fontId="0" fillId="0" borderId="1" xfId="1" applyNumberFormat="1" applyFont="1" applyBorder="1" applyAlignment="1">
      <alignment wrapText="1"/>
    </xf>
    <xf numFmtId="165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A5" sqref="A5"/>
    </sheetView>
  </sheetViews>
  <sheetFormatPr defaultRowHeight="15"/>
  <cols>
    <col min="1" max="1" width="73.28515625" customWidth="1"/>
    <col min="2" max="2" width="19" customWidth="1"/>
    <col min="3" max="3" width="16.85546875" style="13" customWidth="1"/>
    <col min="4" max="4" width="18.42578125" customWidth="1"/>
    <col min="5" max="5" width="18.42578125" style="13" customWidth="1"/>
    <col min="6" max="6" width="15.5703125" customWidth="1"/>
    <col min="7" max="7" width="20.7109375" customWidth="1"/>
    <col min="8" max="8" width="16.7109375" customWidth="1"/>
    <col min="9" max="9" width="15.5703125" style="13" customWidth="1"/>
    <col min="10" max="10" width="136.85546875" style="13" customWidth="1"/>
  </cols>
  <sheetData>
    <row r="1" spans="1:11" ht="45">
      <c r="A1" s="15" t="s">
        <v>28</v>
      </c>
      <c r="B1" s="16" t="s">
        <v>24</v>
      </c>
      <c r="C1" s="16" t="s">
        <v>23</v>
      </c>
      <c r="D1" s="8" t="s">
        <v>25</v>
      </c>
      <c r="E1" s="8" t="s">
        <v>26</v>
      </c>
      <c r="F1" s="12" t="s">
        <v>22</v>
      </c>
      <c r="G1" s="12" t="s">
        <v>37</v>
      </c>
      <c r="H1" s="12" t="s">
        <v>42</v>
      </c>
      <c r="I1" s="12" t="s">
        <v>41</v>
      </c>
      <c r="J1" s="12" t="s">
        <v>39</v>
      </c>
    </row>
    <row r="2" spans="1:11" ht="30">
      <c r="A2" s="26" t="s">
        <v>27</v>
      </c>
      <c r="B2" s="1">
        <v>1.2566585956416465</v>
      </c>
      <c r="C2" s="1">
        <f>B2*$K$2</f>
        <v>65.346246973365623</v>
      </c>
      <c r="D2" s="22" t="s">
        <v>31</v>
      </c>
      <c r="E2" s="22" t="s">
        <v>31</v>
      </c>
      <c r="F2" s="17">
        <v>2.9</v>
      </c>
      <c r="G2" s="23">
        <f>C2*F2</f>
        <v>189.5041162227603</v>
      </c>
      <c r="H2" s="23">
        <f>G2/2.5</f>
        <v>75.801646489104115</v>
      </c>
      <c r="I2" s="23">
        <f>0.95*H2</f>
        <v>72.011564164648902</v>
      </c>
      <c r="J2" s="27" t="s">
        <v>40</v>
      </c>
      <c r="K2">
        <v>52</v>
      </c>
    </row>
    <row r="3" spans="1:11">
      <c r="A3" s="18" t="s">
        <v>0</v>
      </c>
      <c r="B3" s="1">
        <v>3.568765133171913</v>
      </c>
      <c r="C3" s="1">
        <f t="shared" ref="C3:C25" si="0">B3*$K$2</f>
        <v>185.57578692493948</v>
      </c>
      <c r="D3" s="9">
        <v>9.0799031476997583E-2</v>
      </c>
      <c r="E3" s="9">
        <f t="shared" ref="E3:E27" si="1">D3*$K$2</f>
        <v>4.7215496368038741</v>
      </c>
      <c r="F3" s="17">
        <v>1.9</v>
      </c>
      <c r="G3" s="23">
        <f>(C3+E3)*F3</f>
        <v>361.56493946731234</v>
      </c>
      <c r="H3" s="23">
        <f t="shared" ref="H3:H27" si="2">G3/2.5</f>
        <v>144.62597578692493</v>
      </c>
      <c r="I3" s="23">
        <f>0.95*H3</f>
        <v>137.39467699757867</v>
      </c>
      <c r="J3" s="28" t="s">
        <v>43</v>
      </c>
    </row>
    <row r="4" spans="1:11">
      <c r="A4" s="18" t="s">
        <v>38</v>
      </c>
      <c r="B4" s="1">
        <v>0.91646489104116224</v>
      </c>
      <c r="C4" s="1">
        <f t="shared" si="0"/>
        <v>47.656174334140438</v>
      </c>
      <c r="D4" s="9">
        <v>4.2130750605326873E-2</v>
      </c>
      <c r="E4" s="9">
        <f t="shared" si="1"/>
        <v>2.1907990314769976</v>
      </c>
      <c r="F4" s="17">
        <v>1.4</v>
      </c>
      <c r="G4" s="23">
        <f>(C4+E4)*F4</f>
        <v>69.785762711864407</v>
      </c>
      <c r="H4" s="23">
        <f t="shared" si="2"/>
        <v>27.914305084745763</v>
      </c>
      <c r="I4" s="23">
        <f>H4*0.95</f>
        <v>26.518589830508475</v>
      </c>
      <c r="J4" s="28" t="s">
        <v>44</v>
      </c>
    </row>
    <row r="5" spans="1:11">
      <c r="A5" s="3" t="s">
        <v>1</v>
      </c>
      <c r="B5" s="1">
        <v>0.34552058111380141</v>
      </c>
      <c r="C5" s="1">
        <f t="shared" si="0"/>
        <v>17.967070217917673</v>
      </c>
      <c r="D5" s="9">
        <v>2.1791767554479417E-3</v>
      </c>
      <c r="E5" s="9">
        <f t="shared" si="1"/>
        <v>0.11331719128329297</v>
      </c>
      <c r="F5" s="17">
        <v>0.6</v>
      </c>
      <c r="G5" s="23">
        <f>(C5+E5)*F5</f>
        <v>10.84823244552058</v>
      </c>
      <c r="H5" s="23">
        <f t="shared" si="2"/>
        <v>4.3392929782082321</v>
      </c>
      <c r="I5" s="23">
        <f>0.95*H5</f>
        <v>4.1223283292978206</v>
      </c>
      <c r="J5" s="28" t="s">
        <v>45</v>
      </c>
    </row>
    <row r="6" spans="1:11">
      <c r="A6" s="3" t="s">
        <v>2</v>
      </c>
      <c r="B6" s="1">
        <v>0.45230024213075065</v>
      </c>
      <c r="C6" s="1">
        <f t="shared" si="0"/>
        <v>23.519612590799035</v>
      </c>
      <c r="D6" s="9">
        <v>3.8740920096852302E-2</v>
      </c>
      <c r="E6" s="9">
        <f t="shared" si="1"/>
        <v>2.0145278450363198</v>
      </c>
      <c r="F6" s="17">
        <v>1.8</v>
      </c>
      <c r="G6" s="23">
        <f>(C6+E6)*F6</f>
        <v>45.961452784503642</v>
      </c>
      <c r="H6" s="23">
        <f t="shared" si="2"/>
        <v>18.384581113801456</v>
      </c>
      <c r="I6" s="23">
        <v>0</v>
      </c>
      <c r="J6" s="23"/>
    </row>
    <row r="7" spans="1:11">
      <c r="A7" s="3" t="s">
        <v>3</v>
      </c>
      <c r="B7" s="1">
        <v>0.57384987893462469</v>
      </c>
      <c r="C7" s="1">
        <f t="shared" si="0"/>
        <v>29.840193704600484</v>
      </c>
      <c r="D7" s="9">
        <v>2.4213075060532689E-3</v>
      </c>
      <c r="E7" s="9">
        <f t="shared" si="1"/>
        <v>0.12590799031476999</v>
      </c>
      <c r="F7" s="17">
        <v>1.8</v>
      </c>
      <c r="G7" s="23">
        <f>(C7+E7)*F7</f>
        <v>53.938983050847455</v>
      </c>
      <c r="H7" s="23">
        <f t="shared" si="2"/>
        <v>21.57559322033898</v>
      </c>
      <c r="I7" s="23">
        <v>0</v>
      </c>
      <c r="J7" s="23"/>
    </row>
    <row r="8" spans="1:11" s="13" customFormat="1">
      <c r="A8" s="19"/>
      <c r="B8" s="1"/>
      <c r="C8" s="1"/>
      <c r="D8" s="9"/>
      <c r="E8" s="9"/>
      <c r="F8" s="17"/>
      <c r="G8" s="23"/>
      <c r="H8" s="23"/>
      <c r="I8" s="23"/>
      <c r="J8" s="23"/>
    </row>
    <row r="9" spans="1:11" s="13" customFormat="1">
      <c r="A9" s="19"/>
      <c r="B9" s="1"/>
      <c r="C9" s="1"/>
      <c r="D9" s="9"/>
      <c r="E9" s="9"/>
      <c r="F9" s="17"/>
      <c r="G9" s="23"/>
      <c r="H9" s="23"/>
      <c r="I9" s="23"/>
      <c r="J9" s="23"/>
    </row>
    <row r="10" spans="1:11" s="13" customFormat="1">
      <c r="A10" s="21" t="s">
        <v>29</v>
      </c>
      <c r="B10" s="1"/>
      <c r="C10" s="1"/>
      <c r="D10" s="9"/>
      <c r="E10" s="9"/>
      <c r="F10" s="17"/>
      <c r="G10" s="23"/>
      <c r="H10" s="23"/>
      <c r="I10" s="23"/>
      <c r="J10" s="23"/>
    </row>
    <row r="11" spans="1:11" s="13" customFormat="1">
      <c r="A11" s="19" t="s">
        <v>30</v>
      </c>
      <c r="B11" s="1"/>
      <c r="C11" s="1"/>
      <c r="D11" s="9">
        <v>2.1</v>
      </c>
      <c r="E11" s="9">
        <f>D11*52</f>
        <v>109.2</v>
      </c>
      <c r="F11" s="17">
        <v>0</v>
      </c>
      <c r="G11" s="23">
        <v>0</v>
      </c>
      <c r="H11" s="23">
        <f t="shared" si="2"/>
        <v>0</v>
      </c>
      <c r="I11" s="23"/>
      <c r="J11" s="23"/>
    </row>
    <row r="12" spans="1:11">
      <c r="A12" s="2" t="s">
        <v>4</v>
      </c>
      <c r="B12" s="1">
        <v>0.34987893462469732</v>
      </c>
      <c r="C12" s="1">
        <f t="shared" si="0"/>
        <v>18.19370460048426</v>
      </c>
      <c r="D12" s="9">
        <v>1.4213075060532687</v>
      </c>
      <c r="E12" s="9">
        <f t="shared" si="1"/>
        <v>73.907990314769975</v>
      </c>
      <c r="F12" s="17">
        <v>0</v>
      </c>
      <c r="G12" s="23">
        <v>0</v>
      </c>
      <c r="H12" s="23">
        <f t="shared" si="2"/>
        <v>0</v>
      </c>
      <c r="I12" s="23"/>
      <c r="J12" s="23"/>
    </row>
    <row r="13" spans="1:11">
      <c r="A13" s="2" t="s">
        <v>5</v>
      </c>
      <c r="B13" s="1">
        <v>3.8014527845036318E-2</v>
      </c>
      <c r="C13" s="1">
        <f t="shared" si="0"/>
        <v>1.9767554479418885</v>
      </c>
      <c r="D13" s="9">
        <v>0.20411622276029054</v>
      </c>
      <c r="E13" s="9">
        <f t="shared" si="1"/>
        <v>10.614043583535109</v>
      </c>
      <c r="F13" s="17">
        <v>0</v>
      </c>
      <c r="G13" s="23">
        <v>0</v>
      </c>
      <c r="H13" s="23">
        <f t="shared" si="2"/>
        <v>0</v>
      </c>
      <c r="I13" s="23"/>
      <c r="J13" s="23"/>
    </row>
    <row r="14" spans="1:11" ht="30">
      <c r="A14" s="4" t="s">
        <v>6</v>
      </c>
      <c r="B14" s="1">
        <v>0.29951573849878937</v>
      </c>
      <c r="C14" s="1">
        <f t="shared" si="0"/>
        <v>15.574818401937048</v>
      </c>
      <c r="D14" s="9">
        <v>0.39467312348668282</v>
      </c>
      <c r="E14" s="9">
        <f t="shared" si="1"/>
        <v>20.523002421307506</v>
      </c>
      <c r="F14" s="17">
        <v>0</v>
      </c>
      <c r="G14" s="23">
        <v>0</v>
      </c>
      <c r="H14" s="23">
        <f t="shared" si="2"/>
        <v>0</v>
      </c>
      <c r="I14" s="23"/>
      <c r="J14" s="23"/>
    </row>
    <row r="15" spans="1:11">
      <c r="A15" s="2" t="s">
        <v>7</v>
      </c>
      <c r="B15" s="1">
        <v>0.70726392251815984</v>
      </c>
      <c r="C15" s="1">
        <f t="shared" si="0"/>
        <v>36.777723970944308</v>
      </c>
      <c r="D15" s="9">
        <v>2.5907990314769973E-2</v>
      </c>
      <c r="E15" s="9">
        <f t="shared" si="1"/>
        <v>1.3472154963680385</v>
      </c>
      <c r="F15" s="17">
        <v>0</v>
      </c>
      <c r="G15" s="23">
        <v>0</v>
      </c>
      <c r="H15" s="23">
        <f t="shared" si="2"/>
        <v>0</v>
      </c>
      <c r="I15" s="23"/>
      <c r="J15" s="23"/>
    </row>
    <row r="16" spans="1:11">
      <c r="A16" s="2" t="s">
        <v>8</v>
      </c>
      <c r="B16" s="1">
        <v>6.0532687651331719E-2</v>
      </c>
      <c r="C16" s="1">
        <f t="shared" si="0"/>
        <v>3.1476997578692494</v>
      </c>
      <c r="D16" s="9">
        <v>3.9467312348668279E-2</v>
      </c>
      <c r="E16" s="9">
        <f t="shared" si="1"/>
        <v>2.0523002421307504</v>
      </c>
      <c r="F16" s="17">
        <v>0</v>
      </c>
      <c r="G16" s="23">
        <v>0</v>
      </c>
      <c r="H16" s="23">
        <f t="shared" si="2"/>
        <v>0</v>
      </c>
      <c r="I16" s="23"/>
      <c r="J16" s="23"/>
    </row>
    <row r="17" spans="1:10">
      <c r="A17" s="2" t="s">
        <v>9</v>
      </c>
      <c r="B17" s="1">
        <v>9.7336561743341404E-2</v>
      </c>
      <c r="C17" s="1">
        <f t="shared" si="0"/>
        <v>5.0615012106537529</v>
      </c>
      <c r="D17" s="9">
        <v>9.588377723970945E-2</v>
      </c>
      <c r="E17" s="9">
        <f t="shared" si="1"/>
        <v>4.9859564164648917</v>
      </c>
      <c r="F17" s="17">
        <v>0</v>
      </c>
      <c r="G17" s="23">
        <v>0</v>
      </c>
      <c r="H17" s="23">
        <f t="shared" si="2"/>
        <v>0</v>
      </c>
      <c r="I17" s="23"/>
      <c r="J17" s="23"/>
    </row>
    <row r="18" spans="1:10">
      <c r="A18" s="2" t="s">
        <v>10</v>
      </c>
      <c r="B18" s="1">
        <v>8.5714285714285715E-2</v>
      </c>
      <c r="C18" s="1">
        <f t="shared" si="0"/>
        <v>4.4571428571428573</v>
      </c>
      <c r="D18" s="9">
        <v>2.227602905569007E-2</v>
      </c>
      <c r="E18" s="9">
        <f t="shared" si="1"/>
        <v>1.1583535108958836</v>
      </c>
      <c r="F18" s="17">
        <v>0</v>
      </c>
      <c r="G18" s="23">
        <v>0</v>
      </c>
      <c r="H18" s="23">
        <f t="shared" si="2"/>
        <v>0</v>
      </c>
      <c r="I18" s="23"/>
      <c r="J18" s="23"/>
    </row>
    <row r="19" spans="1:10">
      <c r="A19" s="2" t="s">
        <v>11</v>
      </c>
      <c r="B19" s="1">
        <v>4.3341404358353507E-2</v>
      </c>
      <c r="C19" s="1">
        <f t="shared" si="0"/>
        <v>2.2537530266343824</v>
      </c>
      <c r="D19" s="9">
        <v>3.87409200968523E-3</v>
      </c>
      <c r="E19" s="9">
        <f t="shared" si="1"/>
        <v>0.20145278450363197</v>
      </c>
      <c r="F19" s="17">
        <v>0</v>
      </c>
      <c r="G19" s="23">
        <v>0</v>
      </c>
      <c r="H19" s="23">
        <f t="shared" si="2"/>
        <v>0</v>
      </c>
      <c r="I19" s="23"/>
      <c r="J19" s="23"/>
    </row>
    <row r="20" spans="1:10">
      <c r="A20" s="2" t="s">
        <v>12</v>
      </c>
      <c r="B20" s="1">
        <v>1.0653753026634384E-2</v>
      </c>
      <c r="C20" s="1">
        <f t="shared" si="0"/>
        <v>0.55399515738498795</v>
      </c>
      <c r="D20" s="9">
        <v>0</v>
      </c>
      <c r="E20" s="9">
        <f t="shared" si="1"/>
        <v>0</v>
      </c>
      <c r="F20" s="17">
        <v>0</v>
      </c>
      <c r="G20" s="23">
        <v>0</v>
      </c>
      <c r="H20" s="23">
        <f t="shared" si="2"/>
        <v>0</v>
      </c>
      <c r="I20" s="23"/>
      <c r="J20" s="23"/>
    </row>
    <row r="21" spans="1:10">
      <c r="A21" s="2" t="s">
        <v>13</v>
      </c>
      <c r="B21" s="1">
        <v>5.8595641646489102E-2</v>
      </c>
      <c r="C21" s="1">
        <f t="shared" si="0"/>
        <v>3.0469733656174331</v>
      </c>
      <c r="D21" s="9">
        <v>7.7481840193704601E-3</v>
      </c>
      <c r="E21" s="9">
        <f t="shared" si="1"/>
        <v>0.40290556900726393</v>
      </c>
      <c r="F21" s="17">
        <v>0</v>
      </c>
      <c r="G21" s="23">
        <v>0</v>
      </c>
      <c r="H21" s="23">
        <f t="shared" si="2"/>
        <v>0</v>
      </c>
      <c r="I21" s="23"/>
      <c r="J21" s="23"/>
    </row>
    <row r="22" spans="1:10">
      <c r="A22" s="2" t="s">
        <v>14</v>
      </c>
      <c r="B22" s="1">
        <v>8.6198547215496371E-2</v>
      </c>
      <c r="C22" s="1">
        <f t="shared" si="0"/>
        <v>4.482324455205811</v>
      </c>
      <c r="D22" s="9">
        <v>6.0532687651331718E-3</v>
      </c>
      <c r="E22" s="9">
        <f t="shared" si="1"/>
        <v>0.31476997578692495</v>
      </c>
      <c r="F22" s="17">
        <v>0</v>
      </c>
      <c r="G22" s="23">
        <v>0</v>
      </c>
      <c r="H22" s="23">
        <f t="shared" si="2"/>
        <v>0</v>
      </c>
      <c r="I22" s="23"/>
      <c r="J22" s="23"/>
    </row>
    <row r="23" spans="1:10">
      <c r="A23" s="2" t="s">
        <v>15</v>
      </c>
      <c r="B23" s="1">
        <v>3.3898305084745762E-3</v>
      </c>
      <c r="C23" s="1">
        <f t="shared" si="0"/>
        <v>0.17627118644067796</v>
      </c>
      <c r="D23" s="9">
        <v>0</v>
      </c>
      <c r="E23" s="9">
        <f t="shared" si="1"/>
        <v>0</v>
      </c>
      <c r="F23" s="17">
        <v>0</v>
      </c>
      <c r="G23" s="23">
        <v>0</v>
      </c>
      <c r="H23" s="23">
        <f t="shared" si="2"/>
        <v>0</v>
      </c>
      <c r="I23" s="23"/>
      <c r="J23" s="23"/>
    </row>
    <row r="24" spans="1:10">
      <c r="A24" s="2" t="s">
        <v>16</v>
      </c>
      <c r="B24" s="1">
        <v>0.48619854721549638</v>
      </c>
      <c r="C24" s="1">
        <f t="shared" si="0"/>
        <v>25.28232445520581</v>
      </c>
      <c r="D24" s="9">
        <v>0.11912832929782083</v>
      </c>
      <c r="E24" s="9">
        <f t="shared" si="1"/>
        <v>6.194673123486683</v>
      </c>
      <c r="F24" s="17">
        <v>0</v>
      </c>
      <c r="G24" s="23">
        <v>0</v>
      </c>
      <c r="H24" s="23">
        <f t="shared" si="2"/>
        <v>0</v>
      </c>
      <c r="I24" s="23"/>
      <c r="J24" s="23"/>
    </row>
    <row r="25" spans="1:10">
      <c r="A25" s="2" t="s">
        <v>17</v>
      </c>
      <c r="B25" s="1">
        <v>2.6392251815980629E-2</v>
      </c>
      <c r="C25" s="1">
        <f t="shared" si="0"/>
        <v>1.3723970944309927</v>
      </c>
      <c r="D25" s="10">
        <v>3.7046004842615013E-2</v>
      </c>
      <c r="E25" s="9">
        <f t="shared" si="1"/>
        <v>1.9263922518159806</v>
      </c>
      <c r="F25" s="17">
        <v>0</v>
      </c>
      <c r="G25" s="23">
        <v>0</v>
      </c>
      <c r="H25" s="23">
        <f t="shared" si="2"/>
        <v>0</v>
      </c>
      <c r="I25" s="23"/>
      <c r="J25" s="23"/>
    </row>
    <row r="26" spans="1:10">
      <c r="A26" s="2"/>
      <c r="B26" s="6"/>
      <c r="C26" s="6"/>
      <c r="D26" s="10"/>
      <c r="E26" s="9"/>
      <c r="F26" s="17"/>
      <c r="G26" s="23"/>
      <c r="H26" s="23">
        <f t="shared" si="2"/>
        <v>0</v>
      </c>
      <c r="I26" s="23"/>
      <c r="J26" s="23"/>
    </row>
    <row r="27" spans="1:10">
      <c r="A27" s="5" t="s">
        <v>18</v>
      </c>
      <c r="B27" s="7">
        <v>9.4665859564164627</v>
      </c>
      <c r="C27" s="7">
        <f>B27*K2</f>
        <v>492.26246973365608</v>
      </c>
      <c r="D27" s="11">
        <v>4.6186440677966107</v>
      </c>
      <c r="E27" s="11">
        <f t="shared" si="1"/>
        <v>240.16949152542375</v>
      </c>
      <c r="F27" s="17"/>
      <c r="G27" s="24">
        <f>SUM(G2:G26)</f>
        <v>731.60348668280881</v>
      </c>
      <c r="H27" s="24">
        <f t="shared" si="2"/>
        <v>292.6413946731235</v>
      </c>
      <c r="I27" s="24">
        <f>SUM(I2:I5)</f>
        <v>240.04715932203385</v>
      </c>
      <c r="J27" s="24"/>
    </row>
    <row r="28" spans="1:10">
      <c r="B28" s="20"/>
      <c r="C28" s="20"/>
    </row>
    <row r="29" spans="1:10">
      <c r="A29" s="25" t="s">
        <v>34</v>
      </c>
    </row>
    <row r="30" spans="1:10">
      <c r="A30" s="14" t="s">
        <v>32</v>
      </c>
    </row>
    <row r="31" spans="1:10">
      <c r="A31" s="14" t="s">
        <v>19</v>
      </c>
    </row>
    <row r="32" spans="1:10">
      <c r="A32" s="14" t="s">
        <v>20</v>
      </c>
    </row>
    <row r="33" spans="1:1">
      <c r="A33" s="14" t="s">
        <v>21</v>
      </c>
    </row>
    <row r="34" spans="1:1">
      <c r="A34" s="25" t="s">
        <v>35</v>
      </c>
    </row>
    <row r="35" spans="1:1">
      <c r="A35" s="14" t="s">
        <v>33</v>
      </c>
    </row>
    <row r="36" spans="1:1">
      <c r="A36" s="14" t="s">
        <v>36</v>
      </c>
    </row>
  </sheetData>
  <pageMargins left="0.7" right="0.7" top="0.75" bottom="0.75" header="0.3" footer="0.3"/>
  <pageSetup paperSize="9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Better recycling - baseline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clay</dc:creator>
  <cp:lastModifiedBy>Joanne clay</cp:lastModifiedBy>
  <dcterms:created xsi:type="dcterms:W3CDTF">2019-02-01T06:35:45Z</dcterms:created>
  <dcterms:modified xsi:type="dcterms:W3CDTF">2019-02-01T23:11:52Z</dcterms:modified>
</cp:coreProperties>
</file>