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/>
  </bookViews>
  <sheets>
    <sheet name="My baseline diet" sheetId="2" r:id="rId1"/>
  </sheets>
  <definedNames>
    <definedName name="_xlnm.Print_Area" localSheetId="0">'My baseline diet'!$A$1:$H$60</definedName>
  </definedNames>
  <calcPr calcId="124519"/>
</workbook>
</file>

<file path=xl/calcChain.xml><?xml version="1.0" encoding="utf-8"?>
<calcChain xmlns="http://schemas.openxmlformats.org/spreadsheetml/2006/main">
  <c r="J62" i="2"/>
  <c r="J60"/>
  <c r="J58"/>
  <c r="J56"/>
  <c r="J55"/>
  <c r="J54"/>
  <c r="J51"/>
  <c r="J50"/>
  <c r="J49"/>
  <c r="J46"/>
  <c r="J45"/>
  <c r="J43"/>
  <c r="J42"/>
  <c r="J41"/>
  <c r="J40"/>
  <c r="J32"/>
  <c r="J28"/>
  <c r="J26"/>
  <c r="J22"/>
  <c r="J20"/>
  <c r="J19"/>
  <c r="J18"/>
  <c r="J17"/>
  <c r="J14"/>
  <c r="J9"/>
  <c r="J6"/>
  <c r="J3"/>
  <c r="J4"/>
  <c r="J5"/>
  <c r="J7"/>
  <c r="J8"/>
  <c r="J10"/>
  <c r="J11"/>
  <c r="J12"/>
  <c r="J13"/>
  <c r="J15"/>
  <c r="J16"/>
  <c r="J21"/>
  <c r="J23"/>
  <c r="J24"/>
  <c r="J25"/>
  <c r="J27"/>
  <c r="J29"/>
  <c r="J30"/>
  <c r="J31"/>
  <c r="J33"/>
  <c r="J34"/>
  <c r="J35"/>
  <c r="J36"/>
  <c r="J37"/>
  <c r="J38"/>
  <c r="J39"/>
  <c r="J44"/>
  <c r="J47"/>
  <c r="J48"/>
  <c r="J52"/>
  <c r="J53"/>
  <c r="J57"/>
  <c r="J59"/>
  <c r="J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2"/>
  <c r="G62" l="1"/>
  <c r="D62"/>
</calcChain>
</file>

<file path=xl/sharedStrings.xml><?xml version="1.0" encoding="utf-8"?>
<sst xmlns="http://schemas.openxmlformats.org/spreadsheetml/2006/main" count="138" uniqueCount="121">
  <si>
    <t>Item</t>
  </si>
  <si>
    <t>Tomatoes</t>
  </si>
  <si>
    <t>Garlic</t>
  </si>
  <si>
    <t>Coconut milk</t>
  </si>
  <si>
    <t>Ginger</t>
  </si>
  <si>
    <t>Total</t>
  </si>
  <si>
    <t>Capsicum</t>
  </si>
  <si>
    <t>Peanut butter##</t>
  </si>
  <si>
    <t>Oats</t>
  </si>
  <si>
    <t>Oat milk#</t>
  </si>
  <si>
    <t>Yoghurt</t>
  </si>
  <si>
    <t xml:space="preserve"> </t>
  </si>
  <si>
    <t>Cashews</t>
  </si>
  <si>
    <t>Onion</t>
  </si>
  <si>
    <t>Olive oil##</t>
  </si>
  <si>
    <t>Carrot</t>
  </si>
  <si>
    <t>Potato</t>
  </si>
  <si>
    <t>Cauliflower</t>
  </si>
  <si>
    <t>Pumpkin</t>
  </si>
  <si>
    <t>Flour</t>
  </si>
  <si>
    <t>Chick peas tinned*</t>
  </si>
  <si>
    <t>Rasberries frozen*</t>
  </si>
  <si>
    <t>Cucumber</t>
  </si>
  <si>
    <t>Lentils brown (dry weight)</t>
  </si>
  <si>
    <t>Nuts mixed</t>
  </si>
  <si>
    <t>Miso soup</t>
  </si>
  <si>
    <t>Apple</t>
  </si>
  <si>
    <t>Lentils red (dry)</t>
  </si>
  <si>
    <t>Corn frozen*</t>
  </si>
  <si>
    <t>Tomato passata*</t>
  </si>
  <si>
    <t>Eggs^</t>
  </si>
  <si>
    <t>Cheese</t>
  </si>
  <si>
    <t>Peas frozen*</t>
  </si>
  <si>
    <t>Tofu##</t>
  </si>
  <si>
    <t>Zuchini</t>
  </si>
  <si>
    <t>Eggplant</t>
  </si>
  <si>
    <t>Mushroom</t>
  </si>
  <si>
    <t>Rice</t>
  </si>
  <si>
    <t xml:space="preserve">Pork </t>
  </si>
  <si>
    <t>Chips (potato, hot)</t>
  </si>
  <si>
    <t>Muffin</t>
  </si>
  <si>
    <t>Feta (borek)</t>
  </si>
  <si>
    <t>Lamb</t>
  </si>
  <si>
    <t>Chicken</t>
  </si>
  <si>
    <t>Beef</t>
  </si>
  <si>
    <t>Butter</t>
  </si>
  <si>
    <t>Spinach</t>
  </si>
  <si>
    <t>Mandarine</t>
  </si>
  <si>
    <t>Coconut butter##</t>
  </si>
  <si>
    <t>Almond milk</t>
  </si>
  <si>
    <t>*Emissions factor for fresh whole food, not frozen, tinned or processed</t>
  </si>
  <si>
    <t>Hash brown (potato)*</t>
  </si>
  <si>
    <t>Lemon^</t>
  </si>
  <si>
    <t>Salmon*</t>
  </si>
  <si>
    <t xml:space="preserve">**Factor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</si>
  <si>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>Batter (zuchini balls)**</t>
  </si>
  <si>
    <t>Bread **</t>
  </si>
  <si>
    <t>Bread roll**</t>
  </si>
  <si>
    <t xml:space="preserve">##Factor for fresh produce x 4 to make processed food / oil. </t>
  </si>
  <si>
    <t>#Factor used is for almond/coconut milk, not oat milk.</t>
  </si>
  <si>
    <t>^ Factor used for commercial produce, but these came from my backyard and probably have lower emissions</t>
  </si>
  <si>
    <t>Sugar^^</t>
  </si>
  <si>
    <t>Cocoa^^</t>
  </si>
  <si>
    <t>Chocolate^^</t>
  </si>
  <si>
    <t>^^Factor from 'Energy and nutrient density of foods in relation to their carbon footprint', 2015, https://academic.oup.com/ajcn/article/101/1/184/4564263</t>
  </si>
  <si>
    <t>Lentil chips^^</t>
  </si>
  <si>
    <t>Pear</t>
  </si>
  <si>
    <t>Pastry**</t>
  </si>
  <si>
    <t>Takeaway</t>
  </si>
  <si>
    <t>Supermarket</t>
  </si>
  <si>
    <t>Lunch out</t>
  </si>
  <si>
    <t>Emission factor (KG CO2e per KG item)</t>
  </si>
  <si>
    <t>Weight (KG) per person</t>
  </si>
  <si>
    <t>Discounted total emissions (KG CO2e) per person</t>
  </si>
  <si>
    <t>Baseline total emission (KG CO2e) per person</t>
  </si>
  <si>
    <t xml:space="preserve">Aldi. Australian. </t>
  </si>
  <si>
    <t xml:space="preserve">Aldi. Australian. Grass-fed Australian available in Aldi. Organic Australian available in Coles. </t>
  </si>
  <si>
    <t>Aldi. 96% - 99% Australian ingredients. Organic bread available in Coles.</t>
  </si>
  <si>
    <t>Aldi. 99% Australian.</t>
  </si>
  <si>
    <t xml:space="preserve">Aldi. Australian. Organic available. </t>
  </si>
  <si>
    <t xml:space="preserve">Aldi. Australia. </t>
  </si>
  <si>
    <t>Aldi. Australian. Organic available in Coles.</t>
  </si>
  <si>
    <t>Aldi. Vietnam.</t>
  </si>
  <si>
    <t>Aldi. Australian. Organic Australian available.</t>
  </si>
  <si>
    <t>Aldi. Italian. Organic Italian avaialble in Aldi and Coles.</t>
  </si>
  <si>
    <t xml:space="preserve">Aldi. Australian. Free range available. Organic Australian available in Coles. </t>
  </si>
  <si>
    <t>NA. Takeaway.</t>
  </si>
  <si>
    <t xml:space="preserve">Aldi. Organic German. Organic Italian available in Coles. </t>
  </si>
  <si>
    <t>Aldi. Thailand. Organic Thailand available in Coles.</t>
  </si>
  <si>
    <t xml:space="preserve">Aldi. Sri Lanka. Organic available. </t>
  </si>
  <si>
    <t xml:space="preserve">Aldi. Organic Peru. </t>
  </si>
  <si>
    <t xml:space="preserve">Aldi. NZ. Austrlaian avaialble in Coles. </t>
  </si>
  <si>
    <t xml:space="preserve">Aldi. Australian. Organic Australian available in Coles. </t>
  </si>
  <si>
    <t>Aldi. Australian free range. Organic available.</t>
  </si>
  <si>
    <t>Aldi. Spain. Australian available in Coles.</t>
  </si>
  <si>
    <t xml:space="preserve">Coles. Tinned organic available in Coles. </t>
  </si>
  <si>
    <t xml:space="preserve">Coles Australian. </t>
  </si>
  <si>
    <t>Coles. Australian.</t>
  </si>
  <si>
    <t xml:space="preserve">Aldi Australian. </t>
  </si>
  <si>
    <t xml:space="preserve">Coles. Japan. </t>
  </si>
  <si>
    <t>NA Takeaway.</t>
  </si>
  <si>
    <t>Coles. 75% Australian.</t>
  </si>
  <si>
    <t>Aldi Australian. Organic available in Coles.</t>
  </si>
  <si>
    <t xml:space="preserve">Aldi. Australian. Organic available in Coles. </t>
  </si>
  <si>
    <t xml:space="preserve">Aldi Austratlian. Spanish organic available. </t>
  </si>
  <si>
    <t xml:space="preserve">Aldi 85% Australian. </t>
  </si>
  <si>
    <t>Aldi NZ. Australian avialable in Coles &amp; organic.</t>
  </si>
  <si>
    <t xml:space="preserve">Aldi Aus made with imported ingredients. Coles has 98% Aus made OR NZ made with Aus peanuts OR organic with imported peanuts. </t>
  </si>
  <si>
    <t xml:space="preserve">Aldi Chile. Organic Chile available in Coles. </t>
  </si>
  <si>
    <t xml:space="preserve">Aldi Thailand India Italy or Aus depending on type. </t>
  </si>
  <si>
    <t>Aldi Tinned Ocean rice wild pacific USA MSC sustainable. Australian Atlantic avialble in Coles.</t>
  </si>
  <si>
    <t xml:space="preserve">Aldi Australian. Australian Organic available in Coles. </t>
  </si>
  <si>
    <t xml:space="preserve">Aldi Australian. Organic Indian available in Coles. </t>
  </si>
  <si>
    <t xml:space="preserve">Aldi plain tofu organic Australian. Coles flavored tofu 95% Australian. Organic 98% Australian tempeh in Coles. </t>
  </si>
  <si>
    <t xml:space="preserve">Aldi Italy. </t>
  </si>
  <si>
    <t xml:space="preserve">Aldi Australian. Some greenhouse, others don't specify. Organic Australian in Coles. </t>
  </si>
  <si>
    <t xml:space="preserve">Aldi 96% Australian Organic. </t>
  </si>
  <si>
    <t xml:space="preserve">Aldi Australian. Organic Australian available in Coles. </t>
  </si>
  <si>
    <t>Shop, notes &amp; substitution possibilities</t>
  </si>
  <si>
    <t>% Discount~</t>
  </si>
  <si>
    <t>~Discount applied to organic plant-based products only. No discount given for seasonal, local or Australian. No discount given for organic meat and dairy, as these probably improve animal welfare but probably increase carbon.</t>
  </si>
</sst>
</file>

<file path=xl/styles.xml><?xml version="1.0" encoding="utf-8"?>
<styleSheet xmlns="http://schemas.openxmlformats.org/spreadsheetml/2006/main">
  <numFmts count="1"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>
      <pane ySplit="1" topLeftCell="A47" activePane="bottomLeft" state="frozen"/>
      <selection pane="bottomLeft" activeCell="J60" sqref="J60"/>
    </sheetView>
  </sheetViews>
  <sheetFormatPr defaultRowHeight="15"/>
  <cols>
    <col min="1" max="1" width="23.85546875" customWidth="1"/>
    <col min="2" max="2" width="0.28515625" hidden="1" customWidth="1"/>
    <col min="3" max="3" width="11.7109375" hidden="1" customWidth="1"/>
    <col min="4" max="4" width="14.42578125" hidden="1" customWidth="1"/>
    <col min="5" max="5" width="13" hidden="1" customWidth="1"/>
    <col min="6" max="6" width="0.140625" hidden="1" customWidth="1"/>
    <col min="7" max="7" width="43.140625" customWidth="1"/>
    <col min="8" max="8" width="61.28515625" customWidth="1"/>
    <col min="9" max="9" width="11.85546875" customWidth="1"/>
    <col min="10" max="10" width="46.5703125" customWidth="1"/>
    <col min="11" max="11" width="5.7109375" bestFit="1" customWidth="1"/>
    <col min="12" max="12" width="6.7109375" bestFit="1" customWidth="1"/>
    <col min="13" max="13" width="12.7109375" bestFit="1" customWidth="1"/>
    <col min="14" max="14" width="12.5703125" bestFit="1" customWidth="1"/>
    <col min="15" max="16" width="8.85546875" bestFit="1" customWidth="1"/>
    <col min="17" max="17" width="11.5703125" bestFit="1" customWidth="1"/>
    <col min="18" max="18" width="13.85546875" bestFit="1" customWidth="1"/>
    <col min="19" max="19" width="6.28515625" bestFit="1" customWidth="1"/>
  </cols>
  <sheetData>
    <row r="1" spans="1:10" ht="30" customHeight="1">
      <c r="A1" s="1" t="s">
        <v>0</v>
      </c>
      <c r="B1" s="1"/>
      <c r="C1" s="1"/>
      <c r="D1" s="1"/>
      <c r="E1" s="1" t="s">
        <v>72</v>
      </c>
      <c r="F1" s="1" t="s">
        <v>71</v>
      </c>
      <c r="G1" s="1" t="s">
        <v>74</v>
      </c>
      <c r="H1" s="5" t="s">
        <v>118</v>
      </c>
      <c r="I1" s="1" t="s">
        <v>119</v>
      </c>
      <c r="J1" s="1" t="s">
        <v>73</v>
      </c>
    </row>
    <row r="2" spans="1:10" ht="30" customHeight="1">
      <c r="A2" t="s">
        <v>26</v>
      </c>
      <c r="B2">
        <v>0.1</v>
      </c>
      <c r="C2">
        <v>2184</v>
      </c>
      <c r="D2">
        <f>B2*C2</f>
        <v>218.4</v>
      </c>
      <c r="E2" s="2">
        <v>0.1</v>
      </c>
      <c r="F2">
        <v>0.28999999999999998</v>
      </c>
      <c r="G2" s="2">
        <f t="shared" ref="G2:G33" si="0">F2*B2</f>
        <v>2.8999999999999998E-2</v>
      </c>
      <c r="H2" s="6" t="s">
        <v>75</v>
      </c>
      <c r="I2">
        <v>0</v>
      </c>
      <c r="J2" s="2">
        <f>G2</f>
        <v>2.8999999999999998E-2</v>
      </c>
    </row>
    <row r="3" spans="1:10" ht="30" customHeight="1">
      <c r="A3" t="s">
        <v>49</v>
      </c>
      <c r="B3">
        <v>0.7</v>
      </c>
      <c r="C3">
        <v>670</v>
      </c>
      <c r="D3">
        <f t="shared" ref="D3:D60" si="1">B3*C3</f>
        <v>468.99999999999994</v>
      </c>
      <c r="E3" s="2">
        <v>0.7</v>
      </c>
      <c r="F3">
        <v>0.42</v>
      </c>
      <c r="G3" s="2">
        <f t="shared" si="0"/>
        <v>0.29399999999999998</v>
      </c>
      <c r="H3" s="6" t="s">
        <v>75</v>
      </c>
      <c r="I3">
        <v>0</v>
      </c>
      <c r="J3" s="2">
        <f t="shared" ref="J3:J60" si="2">G3</f>
        <v>0.29399999999999998</v>
      </c>
    </row>
    <row r="4" spans="1:10" ht="30" customHeight="1">
      <c r="A4" t="s">
        <v>55</v>
      </c>
      <c r="B4">
        <v>9.6000000000000002E-2</v>
      </c>
      <c r="C4">
        <v>2389</v>
      </c>
      <c r="D4">
        <f t="shared" si="1"/>
        <v>229.34399999999999</v>
      </c>
      <c r="E4" s="2">
        <v>9.6000000000000002E-2</v>
      </c>
      <c r="F4">
        <v>1.25</v>
      </c>
      <c r="G4" s="2">
        <f t="shared" si="0"/>
        <v>0.12</v>
      </c>
      <c r="H4" s="6" t="s">
        <v>86</v>
      </c>
      <c r="I4">
        <v>0</v>
      </c>
      <c r="J4" s="2">
        <f t="shared" si="2"/>
        <v>0.12</v>
      </c>
    </row>
    <row r="5" spans="1:10" ht="30" customHeight="1">
      <c r="A5" t="s">
        <v>44</v>
      </c>
      <c r="B5">
        <v>0.27500000000000002</v>
      </c>
      <c r="C5">
        <v>9576</v>
      </c>
      <c r="D5">
        <f t="shared" si="1"/>
        <v>2633.4</v>
      </c>
      <c r="E5" s="2">
        <v>0.27500000000000002</v>
      </c>
      <c r="F5">
        <v>22.88</v>
      </c>
      <c r="G5" s="2">
        <f t="shared" si="0"/>
        <v>6.2919999999999998</v>
      </c>
      <c r="H5" s="7" t="s">
        <v>76</v>
      </c>
      <c r="I5">
        <v>0</v>
      </c>
      <c r="J5" s="2">
        <f t="shared" si="2"/>
        <v>6.2919999999999998</v>
      </c>
    </row>
    <row r="6" spans="1:10" ht="30" customHeight="1">
      <c r="A6" t="s">
        <v>56</v>
      </c>
      <c r="B6">
        <v>0.55000000000000004</v>
      </c>
      <c r="C6">
        <v>10600</v>
      </c>
      <c r="D6">
        <f t="shared" si="1"/>
        <v>5830.0000000000009</v>
      </c>
      <c r="E6" s="2">
        <v>0.55000000000000004</v>
      </c>
      <c r="F6">
        <v>1.25</v>
      </c>
      <c r="G6" s="2">
        <f t="shared" si="0"/>
        <v>0.6875</v>
      </c>
      <c r="H6" s="7" t="s">
        <v>77</v>
      </c>
      <c r="I6">
        <v>9</v>
      </c>
      <c r="J6" s="2">
        <f>G6*0.91</f>
        <v>0.62562499999999999</v>
      </c>
    </row>
    <row r="7" spans="1:10" ht="30" customHeight="1">
      <c r="A7" t="s">
        <v>57</v>
      </c>
      <c r="B7">
        <v>0.14399999999999999</v>
      </c>
      <c r="C7">
        <v>10600</v>
      </c>
      <c r="D7">
        <f t="shared" si="1"/>
        <v>1526.3999999999999</v>
      </c>
      <c r="E7" s="2">
        <v>0.14399999999999999</v>
      </c>
      <c r="F7">
        <v>1.25</v>
      </c>
      <c r="G7" s="2">
        <f t="shared" si="0"/>
        <v>0.18</v>
      </c>
      <c r="H7" s="6" t="s">
        <v>78</v>
      </c>
      <c r="I7">
        <v>0</v>
      </c>
      <c r="J7" s="2">
        <f t="shared" si="2"/>
        <v>0.18</v>
      </c>
    </row>
    <row r="8" spans="1:10" ht="30" customHeight="1">
      <c r="A8" t="s">
        <v>45</v>
      </c>
      <c r="B8">
        <v>2.5999999999999999E-2</v>
      </c>
      <c r="C8">
        <v>30072</v>
      </c>
      <c r="D8">
        <f t="shared" si="1"/>
        <v>781.87199999999996</v>
      </c>
      <c r="E8" s="2">
        <v>2.5999999999999999E-2</v>
      </c>
      <c r="F8">
        <v>9.25</v>
      </c>
      <c r="G8" s="2">
        <f t="shared" si="0"/>
        <v>0.24049999999999999</v>
      </c>
      <c r="H8" s="6" t="s">
        <v>79</v>
      </c>
      <c r="I8">
        <v>0</v>
      </c>
      <c r="J8" s="2">
        <f t="shared" si="2"/>
        <v>0.24049999999999999</v>
      </c>
    </row>
    <row r="9" spans="1:10" ht="30" customHeight="1">
      <c r="A9" t="s">
        <v>15</v>
      </c>
      <c r="B9">
        <v>0.311</v>
      </c>
      <c r="C9">
        <v>1290</v>
      </c>
      <c r="D9">
        <f t="shared" si="1"/>
        <v>401.19</v>
      </c>
      <c r="E9" s="2">
        <v>0.311</v>
      </c>
      <c r="F9">
        <v>0.2</v>
      </c>
      <c r="G9" s="2">
        <f t="shared" si="0"/>
        <v>6.2200000000000005E-2</v>
      </c>
      <c r="H9" s="6" t="s">
        <v>81</v>
      </c>
      <c r="I9">
        <v>9</v>
      </c>
      <c r="J9" s="2">
        <f>G9*0.91</f>
        <v>5.6602000000000006E-2</v>
      </c>
    </row>
    <row r="10" spans="1:10" ht="30" customHeight="1">
      <c r="A10" t="s">
        <v>6</v>
      </c>
      <c r="B10">
        <v>0.252</v>
      </c>
      <c r="C10">
        <v>1092</v>
      </c>
      <c r="D10">
        <f t="shared" si="1"/>
        <v>275.18400000000003</v>
      </c>
      <c r="E10" s="2">
        <v>0.252</v>
      </c>
      <c r="F10">
        <v>0.66</v>
      </c>
      <c r="G10" s="2">
        <f t="shared" si="0"/>
        <v>0.16632</v>
      </c>
      <c r="H10" s="6" t="s">
        <v>80</v>
      </c>
      <c r="I10">
        <v>0</v>
      </c>
      <c r="J10" s="2">
        <f t="shared" si="2"/>
        <v>0.16632</v>
      </c>
    </row>
    <row r="11" spans="1:10" ht="30" customHeight="1">
      <c r="A11" t="s">
        <v>12</v>
      </c>
      <c r="B11">
        <v>0.06</v>
      </c>
      <c r="C11">
        <v>24600</v>
      </c>
      <c r="D11">
        <f t="shared" si="1"/>
        <v>1476</v>
      </c>
      <c r="E11" s="2">
        <v>0.06</v>
      </c>
      <c r="F11">
        <v>1.44</v>
      </c>
      <c r="G11" s="2">
        <f t="shared" si="0"/>
        <v>8.6399999999999991E-2</v>
      </c>
      <c r="H11" s="6" t="s">
        <v>82</v>
      </c>
      <c r="I11">
        <v>0</v>
      </c>
      <c r="J11" s="2">
        <f t="shared" si="2"/>
        <v>8.6399999999999991E-2</v>
      </c>
    </row>
    <row r="12" spans="1:10" ht="30" customHeight="1">
      <c r="A12" t="s">
        <v>17</v>
      </c>
      <c r="B12">
        <v>0.17199999999999999</v>
      </c>
      <c r="C12">
        <v>960</v>
      </c>
      <c r="D12">
        <f t="shared" si="1"/>
        <v>165.11999999999998</v>
      </c>
      <c r="E12" s="2">
        <v>0.17199999999999999</v>
      </c>
      <c r="F12">
        <v>0.36</v>
      </c>
      <c r="G12" s="2">
        <f t="shared" si="0"/>
        <v>6.1919999999999996E-2</v>
      </c>
      <c r="H12" s="6" t="s">
        <v>75</v>
      </c>
      <c r="I12">
        <v>0</v>
      </c>
      <c r="J12" s="2">
        <f t="shared" si="2"/>
        <v>6.1919999999999996E-2</v>
      </c>
    </row>
    <row r="13" spans="1:10" ht="30" customHeight="1">
      <c r="A13" t="s">
        <v>31</v>
      </c>
      <c r="B13">
        <v>0.12</v>
      </c>
      <c r="C13">
        <v>17500</v>
      </c>
      <c r="D13">
        <f t="shared" si="1"/>
        <v>2100</v>
      </c>
      <c r="E13" s="2">
        <v>0.12</v>
      </c>
      <c r="F13">
        <v>8.5500000000000007</v>
      </c>
      <c r="G13" s="2">
        <f t="shared" si="0"/>
        <v>1.026</v>
      </c>
      <c r="H13" s="6" t="s">
        <v>83</v>
      </c>
      <c r="I13">
        <v>0</v>
      </c>
      <c r="J13" s="2">
        <f t="shared" si="2"/>
        <v>1.026</v>
      </c>
    </row>
    <row r="14" spans="1:10" ht="30" customHeight="1">
      <c r="A14" t="s">
        <v>20</v>
      </c>
      <c r="B14">
        <v>0.13600000000000001</v>
      </c>
      <c r="C14">
        <v>5270</v>
      </c>
      <c r="D14">
        <f t="shared" si="1"/>
        <v>716.72</v>
      </c>
      <c r="E14" s="2">
        <v>0.13600000000000001</v>
      </c>
      <c r="F14">
        <v>0.77</v>
      </c>
      <c r="G14" s="2">
        <f t="shared" si="0"/>
        <v>0.10472000000000001</v>
      </c>
      <c r="H14" s="6" t="s">
        <v>84</v>
      </c>
      <c r="I14">
        <v>9</v>
      </c>
      <c r="J14" s="2">
        <f>G14*0.91</f>
        <v>9.529520000000001E-2</v>
      </c>
    </row>
    <row r="15" spans="1:10" ht="30" customHeight="1">
      <c r="A15" t="s">
        <v>43</v>
      </c>
      <c r="B15">
        <v>8.2500000000000004E-2</v>
      </c>
      <c r="C15">
        <v>10374</v>
      </c>
      <c r="D15">
        <f t="shared" si="1"/>
        <v>855.85500000000002</v>
      </c>
      <c r="E15" s="2">
        <v>8.3000000000000004E-2</v>
      </c>
      <c r="F15">
        <v>3.65</v>
      </c>
      <c r="G15" s="2">
        <f t="shared" si="0"/>
        <v>0.30112500000000003</v>
      </c>
      <c r="H15" s="7" t="s">
        <v>85</v>
      </c>
      <c r="I15">
        <v>0</v>
      </c>
      <c r="J15" s="2">
        <f t="shared" si="2"/>
        <v>0.30112500000000003</v>
      </c>
    </row>
    <row r="16" spans="1:10" ht="30" customHeight="1">
      <c r="A16" t="s">
        <v>39</v>
      </c>
      <c r="B16">
        <v>0.05</v>
      </c>
      <c r="C16">
        <v>2692</v>
      </c>
      <c r="D16">
        <f t="shared" si="1"/>
        <v>134.6</v>
      </c>
      <c r="E16" s="2">
        <v>0.05</v>
      </c>
      <c r="F16">
        <v>0.18</v>
      </c>
      <c r="G16" s="2">
        <f t="shared" si="0"/>
        <v>8.9999999999999993E-3</v>
      </c>
      <c r="H16" s="6" t="s">
        <v>86</v>
      </c>
      <c r="I16">
        <v>0</v>
      </c>
      <c r="J16" s="2">
        <f t="shared" si="2"/>
        <v>8.9999999999999993E-3</v>
      </c>
    </row>
    <row r="17" spans="1:10" ht="30" customHeight="1">
      <c r="A17" t="s">
        <v>63</v>
      </c>
      <c r="B17">
        <v>9.2999999999999999E-2</v>
      </c>
      <c r="C17">
        <v>22900</v>
      </c>
      <c r="D17">
        <f t="shared" si="1"/>
        <v>2129.6999999999998</v>
      </c>
      <c r="E17" s="2">
        <v>9.2999999999999999E-2</v>
      </c>
      <c r="F17">
        <v>3.1</v>
      </c>
      <c r="G17" s="2">
        <f t="shared" si="0"/>
        <v>0.2883</v>
      </c>
      <c r="H17" s="6" t="s">
        <v>87</v>
      </c>
      <c r="I17">
        <v>9</v>
      </c>
      <c r="J17" s="2">
        <f>G17*0.91</f>
        <v>0.262353</v>
      </c>
    </row>
    <row r="18" spans="1:10" ht="30" customHeight="1">
      <c r="A18" t="s">
        <v>3</v>
      </c>
      <c r="B18">
        <v>0.2</v>
      </c>
      <c r="C18">
        <v>5922</v>
      </c>
      <c r="D18">
        <f t="shared" si="1"/>
        <v>1184.4000000000001</v>
      </c>
      <c r="E18" s="2">
        <v>0.2</v>
      </c>
      <c r="F18">
        <v>0.42</v>
      </c>
      <c r="G18" s="2">
        <f t="shared" si="0"/>
        <v>8.4000000000000005E-2</v>
      </c>
      <c r="H18" s="6" t="s">
        <v>88</v>
      </c>
      <c r="I18">
        <v>9</v>
      </c>
      <c r="J18" s="2">
        <f>G18*0.91</f>
        <v>7.6440000000000008E-2</v>
      </c>
    </row>
    <row r="19" spans="1:10" ht="30" customHeight="1">
      <c r="A19" t="s">
        <v>48</v>
      </c>
      <c r="B19">
        <v>1.2E-2</v>
      </c>
      <c r="C19">
        <v>25500</v>
      </c>
      <c r="D19">
        <f t="shared" si="1"/>
        <v>306</v>
      </c>
      <c r="E19" s="2">
        <v>1.2E-2</v>
      </c>
      <c r="F19">
        <v>1.68</v>
      </c>
      <c r="G19" s="2">
        <f t="shared" si="0"/>
        <v>2.0160000000000001E-2</v>
      </c>
      <c r="H19" s="6" t="s">
        <v>89</v>
      </c>
      <c r="I19">
        <v>9</v>
      </c>
      <c r="J19" s="2">
        <f>G19*0.91</f>
        <v>1.83456E-2</v>
      </c>
    </row>
    <row r="20" spans="1:10" ht="30" customHeight="1">
      <c r="A20" t="s">
        <v>62</v>
      </c>
      <c r="B20">
        <v>5.0000000000000001E-3</v>
      </c>
      <c r="C20">
        <v>9576</v>
      </c>
      <c r="D20">
        <f t="shared" si="1"/>
        <v>47.88</v>
      </c>
      <c r="E20" s="2">
        <v>5.0000000000000001E-3</v>
      </c>
      <c r="F20">
        <v>3.1</v>
      </c>
      <c r="G20" s="2">
        <f t="shared" si="0"/>
        <v>1.5500000000000002E-2</v>
      </c>
      <c r="H20" s="6" t="s">
        <v>90</v>
      </c>
      <c r="I20">
        <v>9</v>
      </c>
      <c r="J20" s="2">
        <f>G20*0.91</f>
        <v>1.4105000000000001E-2</v>
      </c>
    </row>
    <row r="21" spans="1:10" ht="30" customHeight="1">
      <c r="A21" t="s">
        <v>28</v>
      </c>
      <c r="B21">
        <v>6.3E-2</v>
      </c>
      <c r="C21">
        <v>3970</v>
      </c>
      <c r="D21">
        <f t="shared" si="1"/>
        <v>250.11</v>
      </c>
      <c r="E21" s="2">
        <v>6.3E-2</v>
      </c>
      <c r="F21">
        <v>0.45</v>
      </c>
      <c r="G21" s="2">
        <f t="shared" si="0"/>
        <v>2.835E-2</v>
      </c>
      <c r="H21" s="6" t="s">
        <v>91</v>
      </c>
      <c r="I21">
        <v>0</v>
      </c>
      <c r="J21" s="2">
        <f t="shared" si="2"/>
        <v>2.835E-2</v>
      </c>
    </row>
    <row r="22" spans="1:10" ht="30" customHeight="1">
      <c r="A22" t="s">
        <v>22</v>
      </c>
      <c r="B22">
        <v>0.16700000000000001</v>
      </c>
      <c r="C22">
        <v>300</v>
      </c>
      <c r="D22">
        <f t="shared" si="1"/>
        <v>50.1</v>
      </c>
      <c r="E22" s="2">
        <v>0.16700000000000001</v>
      </c>
      <c r="F22">
        <v>0.23</v>
      </c>
      <c r="G22" s="2">
        <f t="shared" si="0"/>
        <v>3.8410000000000007E-2</v>
      </c>
      <c r="H22" s="6" t="s">
        <v>92</v>
      </c>
      <c r="I22">
        <v>9</v>
      </c>
      <c r="J22" s="2">
        <f>G22*0.91</f>
        <v>3.4953100000000008E-2</v>
      </c>
    </row>
    <row r="23" spans="1:10" ht="30" customHeight="1">
      <c r="A23" t="s">
        <v>30</v>
      </c>
      <c r="B23">
        <v>0.7</v>
      </c>
      <c r="C23">
        <v>6000</v>
      </c>
      <c r="D23">
        <f t="shared" si="1"/>
        <v>4200</v>
      </c>
      <c r="E23" s="2">
        <v>0.7</v>
      </c>
      <c r="F23">
        <v>3.46</v>
      </c>
      <c r="G23" s="2">
        <f t="shared" si="0"/>
        <v>2.4219999999999997</v>
      </c>
      <c r="H23" s="6" t="s">
        <v>93</v>
      </c>
      <c r="I23">
        <v>0</v>
      </c>
      <c r="J23" s="2">
        <f t="shared" si="2"/>
        <v>2.4219999999999997</v>
      </c>
    </row>
    <row r="24" spans="1:10" ht="30" customHeight="1">
      <c r="A24" t="s">
        <v>35</v>
      </c>
      <c r="B24">
        <v>0.16600000000000001</v>
      </c>
      <c r="C24">
        <v>1008</v>
      </c>
      <c r="D24">
        <f t="shared" si="1"/>
        <v>167.328</v>
      </c>
      <c r="E24" s="2">
        <v>0.16600000000000001</v>
      </c>
      <c r="F24">
        <v>1.35</v>
      </c>
      <c r="G24" s="2">
        <f t="shared" si="0"/>
        <v>0.22410000000000002</v>
      </c>
      <c r="H24" s="6" t="s">
        <v>75</v>
      </c>
      <c r="I24">
        <v>0</v>
      </c>
      <c r="J24" s="2">
        <f t="shared" si="2"/>
        <v>0.22410000000000002</v>
      </c>
    </row>
    <row r="25" spans="1:10" ht="30" customHeight="1">
      <c r="A25" t="s">
        <v>41</v>
      </c>
      <c r="B25">
        <v>7.0000000000000007E-2</v>
      </c>
      <c r="C25">
        <v>11088</v>
      </c>
      <c r="D25">
        <f t="shared" si="1"/>
        <v>776.16000000000008</v>
      </c>
      <c r="E25" s="2">
        <v>7.0000000000000007E-2</v>
      </c>
      <c r="F25">
        <v>8.5500000000000007</v>
      </c>
      <c r="G25" s="2">
        <f t="shared" si="0"/>
        <v>0.59850000000000014</v>
      </c>
      <c r="H25" s="6" t="s">
        <v>86</v>
      </c>
      <c r="I25">
        <v>0</v>
      </c>
      <c r="J25" s="2">
        <f t="shared" si="2"/>
        <v>0.59850000000000014</v>
      </c>
    </row>
    <row r="26" spans="1:10" ht="30" customHeight="1">
      <c r="A26" t="s">
        <v>19</v>
      </c>
      <c r="B26">
        <v>1.2E-2</v>
      </c>
      <c r="C26">
        <v>14700</v>
      </c>
      <c r="D26">
        <f t="shared" si="1"/>
        <v>176.4</v>
      </c>
      <c r="E26" s="2">
        <v>1.2E-2</v>
      </c>
      <c r="F26">
        <v>0.52</v>
      </c>
      <c r="G26" s="2">
        <f t="shared" si="0"/>
        <v>6.2400000000000008E-3</v>
      </c>
      <c r="H26" s="6" t="s">
        <v>81</v>
      </c>
      <c r="I26">
        <v>9</v>
      </c>
      <c r="J26" s="2">
        <f>G26*0.91</f>
        <v>5.678400000000001E-3</v>
      </c>
    </row>
    <row r="27" spans="1:10" ht="30" customHeight="1">
      <c r="A27" t="s">
        <v>2</v>
      </c>
      <c r="B27">
        <v>0.11899999999999999</v>
      </c>
      <c r="C27">
        <v>5220</v>
      </c>
      <c r="D27">
        <f t="shared" si="1"/>
        <v>621.17999999999995</v>
      </c>
      <c r="E27" s="2">
        <v>0.11899999999999999</v>
      </c>
      <c r="F27">
        <v>0.56999999999999995</v>
      </c>
      <c r="G27" s="2">
        <f t="shared" si="0"/>
        <v>6.7829999999999988E-2</v>
      </c>
      <c r="H27" s="6" t="s">
        <v>94</v>
      </c>
      <c r="I27">
        <v>0</v>
      </c>
      <c r="J27" s="2">
        <f t="shared" si="2"/>
        <v>6.7829999999999988E-2</v>
      </c>
    </row>
    <row r="28" spans="1:10" ht="30" customHeight="1">
      <c r="A28" t="s">
        <v>4</v>
      </c>
      <c r="B28">
        <v>7.5999999999999998E-2</v>
      </c>
      <c r="C28">
        <v>3360</v>
      </c>
      <c r="D28">
        <f t="shared" si="1"/>
        <v>255.35999999999999</v>
      </c>
      <c r="E28" s="2">
        <v>7.5999999999999998E-2</v>
      </c>
      <c r="F28">
        <v>0.88</v>
      </c>
      <c r="G28" s="2">
        <f t="shared" si="0"/>
        <v>6.6879999999999995E-2</v>
      </c>
      <c r="H28" s="6" t="s">
        <v>81</v>
      </c>
      <c r="I28">
        <v>9</v>
      </c>
      <c r="J28" s="2">
        <f>G28*0.91</f>
        <v>6.08608E-2</v>
      </c>
    </row>
    <row r="29" spans="1:10" ht="30" customHeight="1">
      <c r="A29" t="s">
        <v>51</v>
      </c>
      <c r="B29">
        <v>0.1</v>
      </c>
      <c r="C29">
        <v>2692</v>
      </c>
      <c r="D29">
        <f t="shared" si="1"/>
        <v>269.2</v>
      </c>
      <c r="E29" s="2">
        <v>0.1</v>
      </c>
      <c r="F29">
        <v>0.18</v>
      </c>
      <c r="G29" s="2">
        <f t="shared" si="0"/>
        <v>1.7999999999999999E-2</v>
      </c>
      <c r="H29" s="6" t="s">
        <v>86</v>
      </c>
      <c r="I29">
        <v>0</v>
      </c>
      <c r="J29" s="2">
        <f t="shared" si="2"/>
        <v>1.7999999999999999E-2</v>
      </c>
    </row>
    <row r="30" spans="1:10" ht="30" customHeight="1">
      <c r="A30" t="s">
        <v>42</v>
      </c>
      <c r="B30">
        <v>0.03</v>
      </c>
      <c r="C30">
        <v>13066</v>
      </c>
      <c r="D30">
        <f t="shared" si="1"/>
        <v>391.97999999999996</v>
      </c>
      <c r="E30" s="2">
        <v>0.03</v>
      </c>
      <c r="F30">
        <v>17.63</v>
      </c>
      <c r="G30" s="2">
        <f t="shared" si="0"/>
        <v>0.52889999999999993</v>
      </c>
      <c r="H30" s="6" t="s">
        <v>75</v>
      </c>
      <c r="I30">
        <v>0</v>
      </c>
      <c r="J30" s="2">
        <f t="shared" si="2"/>
        <v>0.52889999999999993</v>
      </c>
    </row>
    <row r="31" spans="1:10" ht="30" customHeight="1">
      <c r="A31" t="s">
        <v>52</v>
      </c>
      <c r="B31">
        <v>0.14599999999999999</v>
      </c>
      <c r="C31">
        <v>1083</v>
      </c>
      <c r="D31">
        <f t="shared" si="1"/>
        <v>158.11799999999999</v>
      </c>
      <c r="E31" s="2">
        <v>0.14599999999999999</v>
      </c>
      <c r="F31">
        <v>0.26</v>
      </c>
      <c r="G31" s="2">
        <f t="shared" si="0"/>
        <v>3.7960000000000001E-2</v>
      </c>
      <c r="H31" s="6" t="s">
        <v>75</v>
      </c>
      <c r="I31">
        <v>0</v>
      </c>
      <c r="J31" s="2">
        <f t="shared" si="2"/>
        <v>3.7960000000000001E-2</v>
      </c>
    </row>
    <row r="32" spans="1:10" ht="30" customHeight="1">
      <c r="A32" t="s">
        <v>23</v>
      </c>
      <c r="B32">
        <v>7.1999999999999995E-2</v>
      </c>
      <c r="C32">
        <v>11880</v>
      </c>
      <c r="D32">
        <f t="shared" si="1"/>
        <v>855.3599999999999</v>
      </c>
      <c r="E32" s="2">
        <v>7.1999999999999995E-2</v>
      </c>
      <c r="F32">
        <v>1.03</v>
      </c>
      <c r="G32" s="2">
        <f t="shared" si="0"/>
        <v>7.415999999999999E-2</v>
      </c>
      <c r="H32" s="6" t="s">
        <v>95</v>
      </c>
      <c r="I32">
        <v>9</v>
      </c>
      <c r="J32" s="2">
        <f>G32*0.91</f>
        <v>6.7485599999999993E-2</v>
      </c>
    </row>
    <row r="33" spans="1:10" ht="30" customHeight="1">
      <c r="A33" t="s">
        <v>27</v>
      </c>
      <c r="B33">
        <v>3.9E-2</v>
      </c>
      <c r="C33">
        <v>13600</v>
      </c>
      <c r="D33">
        <f t="shared" si="1"/>
        <v>530.4</v>
      </c>
      <c r="E33" s="2">
        <v>3.9E-2</v>
      </c>
      <c r="F33">
        <v>1.03</v>
      </c>
      <c r="G33" s="2">
        <f t="shared" si="0"/>
        <v>4.0170000000000004E-2</v>
      </c>
      <c r="H33" s="6" t="s">
        <v>96</v>
      </c>
      <c r="I33">
        <v>0</v>
      </c>
      <c r="J33" s="2">
        <f t="shared" si="2"/>
        <v>4.0170000000000004E-2</v>
      </c>
    </row>
    <row r="34" spans="1:10" ht="30" customHeight="1">
      <c r="A34" t="s">
        <v>65</v>
      </c>
      <c r="B34">
        <v>0.03</v>
      </c>
      <c r="C34">
        <v>20230</v>
      </c>
      <c r="D34">
        <f t="shared" si="1"/>
        <v>606.9</v>
      </c>
      <c r="E34" s="2">
        <v>0.03</v>
      </c>
      <c r="F34">
        <v>1.1599999999999999</v>
      </c>
      <c r="G34" s="2">
        <f t="shared" ref="G34:G60" si="3">F34*B34</f>
        <v>3.4799999999999998E-2</v>
      </c>
      <c r="H34" s="6" t="s">
        <v>97</v>
      </c>
      <c r="I34">
        <v>0</v>
      </c>
      <c r="J34" s="2">
        <f t="shared" si="2"/>
        <v>3.4799999999999998E-2</v>
      </c>
    </row>
    <row r="35" spans="1:10" ht="30" customHeight="1">
      <c r="A35" t="s">
        <v>47</v>
      </c>
      <c r="B35">
        <v>1.7999999999999999E-2</v>
      </c>
      <c r="C35">
        <v>2226</v>
      </c>
      <c r="D35">
        <f t="shared" si="1"/>
        <v>40.067999999999998</v>
      </c>
      <c r="E35" s="2">
        <v>1.7999999999999999E-2</v>
      </c>
      <c r="F35">
        <v>0.33</v>
      </c>
      <c r="G35" s="2">
        <f t="shared" si="3"/>
        <v>5.94E-3</v>
      </c>
      <c r="H35" s="6" t="s">
        <v>98</v>
      </c>
      <c r="I35">
        <v>0</v>
      </c>
      <c r="J35" s="2">
        <f t="shared" si="2"/>
        <v>5.94E-3</v>
      </c>
    </row>
    <row r="36" spans="1:10" ht="30" customHeight="1">
      <c r="A36" t="s">
        <v>25</v>
      </c>
      <c r="B36">
        <v>3.2000000000000001E-2</v>
      </c>
      <c r="C36">
        <v>60</v>
      </c>
      <c r="D36">
        <f t="shared" si="1"/>
        <v>1.92</v>
      </c>
      <c r="E36" s="2">
        <v>3.2000000000000001E-2</v>
      </c>
      <c r="F36">
        <v>2</v>
      </c>
      <c r="G36" s="2">
        <f t="shared" si="3"/>
        <v>6.4000000000000001E-2</v>
      </c>
      <c r="H36" s="6" t="s">
        <v>99</v>
      </c>
      <c r="I36">
        <v>0</v>
      </c>
      <c r="J36" s="2">
        <f t="shared" si="2"/>
        <v>6.4000000000000001E-2</v>
      </c>
    </row>
    <row r="37" spans="1:10" ht="30" customHeight="1">
      <c r="A37" t="s">
        <v>40</v>
      </c>
      <c r="B37">
        <v>0.2</v>
      </c>
      <c r="C37">
        <v>11634</v>
      </c>
      <c r="D37">
        <f t="shared" si="1"/>
        <v>2326.8000000000002</v>
      </c>
      <c r="E37" s="2">
        <v>0.2</v>
      </c>
      <c r="F37">
        <v>1.25</v>
      </c>
      <c r="G37" s="2">
        <f t="shared" si="3"/>
        <v>0.25</v>
      </c>
      <c r="H37" s="6" t="s">
        <v>100</v>
      </c>
      <c r="I37">
        <v>0</v>
      </c>
      <c r="J37" s="2">
        <f t="shared" si="2"/>
        <v>0.25</v>
      </c>
    </row>
    <row r="38" spans="1:10" ht="30" customHeight="1">
      <c r="A38" t="s">
        <v>36</v>
      </c>
      <c r="B38">
        <v>0.14000000000000001</v>
      </c>
      <c r="C38">
        <v>924</v>
      </c>
      <c r="D38">
        <f t="shared" si="1"/>
        <v>129.36000000000001</v>
      </c>
      <c r="E38" s="2">
        <v>0.14000000000000001</v>
      </c>
      <c r="F38">
        <v>0.27</v>
      </c>
      <c r="G38" s="2">
        <f t="shared" si="3"/>
        <v>3.7800000000000007E-2</v>
      </c>
      <c r="H38" s="6" t="s">
        <v>75</v>
      </c>
      <c r="I38">
        <v>0</v>
      </c>
      <c r="J38" s="2">
        <f t="shared" si="2"/>
        <v>3.7800000000000007E-2</v>
      </c>
    </row>
    <row r="39" spans="1:10" ht="30" customHeight="1">
      <c r="A39" t="s">
        <v>24</v>
      </c>
      <c r="B39">
        <v>0.09</v>
      </c>
      <c r="C39">
        <v>6500</v>
      </c>
      <c r="D39">
        <f t="shared" si="1"/>
        <v>585</v>
      </c>
      <c r="E39" s="2">
        <v>0.09</v>
      </c>
      <c r="F39">
        <v>1.2</v>
      </c>
      <c r="G39" s="2">
        <f t="shared" si="3"/>
        <v>0.108</v>
      </c>
      <c r="H39" s="6" t="s">
        <v>101</v>
      </c>
      <c r="I39">
        <v>0</v>
      </c>
      <c r="J39" s="2">
        <f t="shared" si="2"/>
        <v>0.108</v>
      </c>
    </row>
    <row r="40" spans="1:10" ht="30" customHeight="1">
      <c r="A40" t="s">
        <v>9</v>
      </c>
      <c r="B40">
        <v>0.77500000000000002</v>
      </c>
      <c r="C40">
        <v>2240</v>
      </c>
      <c r="D40">
        <f t="shared" si="1"/>
        <v>1736</v>
      </c>
      <c r="E40" s="2">
        <v>0.77500000000000002</v>
      </c>
      <c r="F40">
        <v>0.42</v>
      </c>
      <c r="G40" s="2">
        <f t="shared" si="3"/>
        <v>0.32550000000000001</v>
      </c>
      <c r="H40" s="6" t="s">
        <v>102</v>
      </c>
      <c r="I40">
        <v>9</v>
      </c>
      <c r="J40" s="2">
        <f>G40*0.91</f>
        <v>0.296205</v>
      </c>
    </row>
    <row r="41" spans="1:10" ht="30" customHeight="1">
      <c r="A41" t="s">
        <v>8</v>
      </c>
      <c r="B41">
        <v>0.246</v>
      </c>
      <c r="C41">
        <v>16700</v>
      </c>
      <c r="D41">
        <f t="shared" si="1"/>
        <v>4108.2</v>
      </c>
      <c r="E41" s="2">
        <v>0.246</v>
      </c>
      <c r="F41">
        <v>0.38</v>
      </c>
      <c r="G41" s="2">
        <f t="shared" si="3"/>
        <v>9.3479999999999994E-2</v>
      </c>
      <c r="H41" s="6" t="s">
        <v>103</v>
      </c>
      <c r="I41">
        <v>9</v>
      </c>
      <c r="J41" s="2">
        <f>G41*0.91</f>
        <v>8.5066799999999998E-2</v>
      </c>
    </row>
    <row r="42" spans="1:10" ht="30" customHeight="1">
      <c r="A42" t="s">
        <v>14</v>
      </c>
      <c r="B42">
        <v>0.14199999999999999</v>
      </c>
      <c r="C42">
        <v>37000</v>
      </c>
      <c r="D42">
        <f t="shared" si="1"/>
        <v>5253.9999999999991</v>
      </c>
      <c r="E42" s="2">
        <v>0.14199999999999999</v>
      </c>
      <c r="F42">
        <v>1.8</v>
      </c>
      <c r="G42" s="2">
        <f t="shared" si="3"/>
        <v>0.25559999999999999</v>
      </c>
      <c r="H42" s="6" t="s">
        <v>104</v>
      </c>
      <c r="I42">
        <v>9</v>
      </c>
      <c r="J42" s="2">
        <f>G42*0.91</f>
        <v>0.232596</v>
      </c>
    </row>
    <row r="43" spans="1:10" ht="30" customHeight="1">
      <c r="A43" t="s">
        <v>13</v>
      </c>
      <c r="B43">
        <v>0.50900000000000001</v>
      </c>
      <c r="C43">
        <v>1460</v>
      </c>
      <c r="D43">
        <f t="shared" si="1"/>
        <v>743.14</v>
      </c>
      <c r="E43" s="2">
        <v>0.50900000000000001</v>
      </c>
      <c r="F43">
        <v>0.17</v>
      </c>
      <c r="G43" s="2">
        <f t="shared" si="3"/>
        <v>8.653000000000001E-2</v>
      </c>
      <c r="H43" s="6" t="s">
        <v>103</v>
      </c>
      <c r="I43">
        <v>9</v>
      </c>
      <c r="J43" s="2">
        <f>G43*0.91</f>
        <v>7.8742300000000015E-2</v>
      </c>
    </row>
    <row r="44" spans="1:10" ht="30" customHeight="1">
      <c r="A44" t="s">
        <v>67</v>
      </c>
      <c r="B44">
        <v>0.31</v>
      </c>
      <c r="C44">
        <v>12500</v>
      </c>
      <c r="D44">
        <f t="shared" si="1"/>
        <v>3875</v>
      </c>
      <c r="E44" s="2">
        <v>0.31</v>
      </c>
      <c r="F44">
        <v>2.5</v>
      </c>
      <c r="G44" s="2">
        <f t="shared" si="3"/>
        <v>0.77500000000000002</v>
      </c>
      <c r="H44" s="6" t="s">
        <v>105</v>
      </c>
      <c r="I44">
        <v>0</v>
      </c>
      <c r="J44" s="2">
        <f t="shared" si="2"/>
        <v>0.77500000000000002</v>
      </c>
    </row>
    <row r="45" spans="1:10" ht="30" customHeight="1">
      <c r="A45" t="s">
        <v>32</v>
      </c>
      <c r="B45">
        <v>0.06</v>
      </c>
      <c r="C45">
        <v>3020</v>
      </c>
      <c r="D45">
        <f t="shared" si="1"/>
        <v>181.2</v>
      </c>
      <c r="E45" s="2">
        <v>0.06</v>
      </c>
      <c r="F45">
        <v>0.38</v>
      </c>
      <c r="G45" s="2">
        <f t="shared" si="3"/>
        <v>2.2800000000000001E-2</v>
      </c>
      <c r="H45" s="6" t="s">
        <v>106</v>
      </c>
      <c r="I45">
        <v>9</v>
      </c>
      <c r="J45" s="2">
        <f>G45*0.91</f>
        <v>2.0748000000000003E-2</v>
      </c>
    </row>
    <row r="46" spans="1:10" ht="30" customHeight="1">
      <c r="A46" t="s">
        <v>7</v>
      </c>
      <c r="B46">
        <v>5.6000000000000001E-2</v>
      </c>
      <c r="C46">
        <v>24108</v>
      </c>
      <c r="D46">
        <f t="shared" si="1"/>
        <v>1350.048</v>
      </c>
      <c r="E46" s="2">
        <v>5.6000000000000001E-2</v>
      </c>
      <c r="F46">
        <v>3.32</v>
      </c>
      <c r="G46" s="2">
        <f t="shared" si="3"/>
        <v>0.18592</v>
      </c>
      <c r="H46" s="7" t="s">
        <v>107</v>
      </c>
      <c r="I46">
        <v>9</v>
      </c>
      <c r="J46" s="2">
        <f>G46*0.91</f>
        <v>0.16918720000000001</v>
      </c>
    </row>
    <row r="47" spans="1:10" ht="30" customHeight="1">
      <c r="A47" t="s">
        <v>66</v>
      </c>
      <c r="B47">
        <v>0.12</v>
      </c>
      <c r="C47">
        <v>2436</v>
      </c>
      <c r="D47">
        <f t="shared" si="1"/>
        <v>292.32</v>
      </c>
      <c r="E47" s="2">
        <v>0.12</v>
      </c>
      <c r="F47">
        <v>0.31</v>
      </c>
      <c r="G47" s="2">
        <f t="shared" si="3"/>
        <v>3.7199999999999997E-2</v>
      </c>
      <c r="H47" s="6" t="s">
        <v>98</v>
      </c>
      <c r="I47">
        <v>0</v>
      </c>
      <c r="J47" s="2">
        <f t="shared" si="2"/>
        <v>3.7199999999999997E-2</v>
      </c>
    </row>
    <row r="48" spans="1:10" ht="30" customHeight="1">
      <c r="A48" t="s">
        <v>38</v>
      </c>
      <c r="B48">
        <v>0.188</v>
      </c>
      <c r="C48">
        <v>10080</v>
      </c>
      <c r="D48">
        <f t="shared" si="1"/>
        <v>1895.04</v>
      </c>
      <c r="E48" s="2">
        <v>0.188</v>
      </c>
      <c r="F48">
        <v>7.65</v>
      </c>
      <c r="G48" s="2">
        <f t="shared" si="3"/>
        <v>1.4382000000000001</v>
      </c>
      <c r="H48" s="6" t="s">
        <v>98</v>
      </c>
      <c r="I48">
        <v>0</v>
      </c>
      <c r="J48" s="2">
        <f t="shared" si="2"/>
        <v>1.4382000000000001</v>
      </c>
    </row>
    <row r="49" spans="1:10" ht="30" customHeight="1">
      <c r="A49" t="s">
        <v>16</v>
      </c>
      <c r="B49">
        <v>0.625</v>
      </c>
      <c r="C49">
        <v>3150</v>
      </c>
      <c r="D49">
        <f t="shared" si="1"/>
        <v>1968.75</v>
      </c>
      <c r="E49" s="2">
        <v>0.625</v>
      </c>
      <c r="F49">
        <v>0.18</v>
      </c>
      <c r="G49" s="2">
        <f t="shared" si="3"/>
        <v>0.11249999999999999</v>
      </c>
      <c r="H49" s="6" t="s">
        <v>102</v>
      </c>
      <c r="I49">
        <v>9</v>
      </c>
      <c r="J49" s="2">
        <f>G49*0.91</f>
        <v>0.10237499999999999</v>
      </c>
    </row>
    <row r="50" spans="1:10" ht="30" customHeight="1">
      <c r="A50" t="s">
        <v>18</v>
      </c>
      <c r="B50">
        <v>0.24</v>
      </c>
      <c r="C50">
        <v>1100</v>
      </c>
      <c r="D50">
        <f t="shared" si="1"/>
        <v>264</v>
      </c>
      <c r="E50" s="2">
        <v>0.24</v>
      </c>
      <c r="F50">
        <v>0.25</v>
      </c>
      <c r="G50" s="2">
        <f t="shared" si="3"/>
        <v>0.06</v>
      </c>
      <c r="H50" s="6" t="s">
        <v>102</v>
      </c>
      <c r="I50">
        <v>9</v>
      </c>
      <c r="J50" s="2">
        <f>G50*0.91</f>
        <v>5.4600000000000003E-2</v>
      </c>
    </row>
    <row r="51" spans="1:10" ht="30" customHeight="1">
      <c r="A51" t="s">
        <v>21</v>
      </c>
      <c r="B51">
        <v>0.4</v>
      </c>
      <c r="C51">
        <v>1960</v>
      </c>
      <c r="D51">
        <f t="shared" si="1"/>
        <v>784</v>
      </c>
      <c r="E51" s="2">
        <v>0.4</v>
      </c>
      <c r="F51">
        <v>0.84</v>
      </c>
      <c r="G51" s="2">
        <f t="shared" si="3"/>
        <v>0.33600000000000002</v>
      </c>
      <c r="H51" s="6" t="s">
        <v>108</v>
      </c>
      <c r="I51">
        <v>9</v>
      </c>
      <c r="J51" s="2">
        <f>G51*0.91</f>
        <v>0.30576000000000003</v>
      </c>
    </row>
    <row r="52" spans="1:10" ht="30" customHeight="1">
      <c r="A52" t="s">
        <v>37</v>
      </c>
      <c r="B52">
        <v>5.3999999999999999E-2</v>
      </c>
      <c r="C52">
        <v>14600</v>
      </c>
      <c r="D52">
        <f t="shared" si="1"/>
        <v>788.4</v>
      </c>
      <c r="E52" s="2">
        <v>5.3999999999999999E-2</v>
      </c>
      <c r="F52">
        <v>2.5499999999999998</v>
      </c>
      <c r="G52" s="2">
        <f t="shared" si="3"/>
        <v>0.13769999999999999</v>
      </c>
      <c r="H52" s="6" t="s">
        <v>109</v>
      </c>
      <c r="I52">
        <v>0</v>
      </c>
      <c r="J52" s="2">
        <f t="shared" si="2"/>
        <v>0.13769999999999999</v>
      </c>
    </row>
    <row r="53" spans="1:10" ht="30" customHeight="1">
      <c r="A53" t="s">
        <v>53</v>
      </c>
      <c r="B53">
        <v>0.105</v>
      </c>
      <c r="C53">
        <v>6210</v>
      </c>
      <c r="D53">
        <f t="shared" si="1"/>
        <v>652.04999999999995</v>
      </c>
      <c r="E53" s="2">
        <v>0.105</v>
      </c>
      <c r="F53">
        <v>3.47</v>
      </c>
      <c r="G53" s="2">
        <f t="shared" si="3"/>
        <v>0.36435000000000001</v>
      </c>
      <c r="H53" s="7" t="s">
        <v>110</v>
      </c>
      <c r="I53">
        <v>0</v>
      </c>
      <c r="J53" s="2">
        <f t="shared" si="2"/>
        <v>0.36435000000000001</v>
      </c>
    </row>
    <row r="54" spans="1:10" ht="30" customHeight="1">
      <c r="A54" t="s">
        <v>46</v>
      </c>
      <c r="B54">
        <v>2.1999999999999999E-2</v>
      </c>
      <c r="C54">
        <v>966</v>
      </c>
      <c r="D54">
        <f t="shared" si="1"/>
        <v>21.251999999999999</v>
      </c>
      <c r="E54" s="2">
        <v>2.1999999999999999E-2</v>
      </c>
      <c r="F54">
        <v>0.54</v>
      </c>
      <c r="G54" s="2">
        <f t="shared" si="3"/>
        <v>1.188E-2</v>
      </c>
      <c r="H54" s="6" t="s">
        <v>111</v>
      </c>
      <c r="I54">
        <v>9</v>
      </c>
      <c r="J54" s="2">
        <f>G54*0.91</f>
        <v>1.0810800000000001E-2</v>
      </c>
    </row>
    <row r="55" spans="1:10" ht="30" customHeight="1">
      <c r="A55" t="s">
        <v>61</v>
      </c>
      <c r="B55">
        <v>5.0000000000000001E-3</v>
      </c>
      <c r="C55">
        <v>16254</v>
      </c>
      <c r="D55">
        <f t="shared" si="1"/>
        <v>81.27</v>
      </c>
      <c r="E55" s="2">
        <v>5.0000000000000001E-3</v>
      </c>
      <c r="F55">
        <v>0.9</v>
      </c>
      <c r="G55" s="2">
        <f t="shared" si="3"/>
        <v>4.5000000000000005E-3</v>
      </c>
      <c r="H55" s="6" t="s">
        <v>112</v>
      </c>
      <c r="I55">
        <v>9</v>
      </c>
      <c r="J55" s="2">
        <f>G55*0.91</f>
        <v>4.0950000000000005E-3</v>
      </c>
    </row>
    <row r="56" spans="1:10" ht="30" customHeight="1">
      <c r="A56" t="s">
        <v>33</v>
      </c>
      <c r="B56">
        <v>0.22600000000000001</v>
      </c>
      <c r="C56">
        <v>5310</v>
      </c>
      <c r="D56">
        <f t="shared" si="1"/>
        <v>1200.06</v>
      </c>
      <c r="E56" s="2">
        <v>0.22600000000000001</v>
      </c>
      <c r="F56">
        <v>1.96</v>
      </c>
      <c r="G56" s="2">
        <f t="shared" si="3"/>
        <v>0.44296000000000002</v>
      </c>
      <c r="H56" s="7" t="s">
        <v>113</v>
      </c>
      <c r="I56">
        <v>9</v>
      </c>
      <c r="J56" s="2">
        <f>G56*0.91</f>
        <v>0.40309360000000005</v>
      </c>
    </row>
    <row r="57" spans="1:10" ht="30" customHeight="1">
      <c r="A57" t="s">
        <v>29</v>
      </c>
      <c r="B57">
        <v>0.27500000000000002</v>
      </c>
      <c r="C57">
        <v>1640</v>
      </c>
      <c r="D57">
        <f t="shared" si="1"/>
        <v>451.00000000000006</v>
      </c>
      <c r="E57" s="2">
        <v>0.27500000000000002</v>
      </c>
      <c r="F57">
        <v>0.45</v>
      </c>
      <c r="G57" s="2">
        <f t="shared" si="3"/>
        <v>0.12375000000000001</v>
      </c>
      <c r="H57" s="6" t="s">
        <v>114</v>
      </c>
      <c r="I57">
        <v>0</v>
      </c>
      <c r="J57" s="2">
        <f t="shared" si="2"/>
        <v>0.12375000000000001</v>
      </c>
    </row>
    <row r="58" spans="1:10" ht="30" customHeight="1">
      <c r="A58" t="s">
        <v>1</v>
      </c>
      <c r="B58">
        <v>0.1</v>
      </c>
      <c r="C58">
        <v>756</v>
      </c>
      <c r="D58">
        <f t="shared" si="1"/>
        <v>75.600000000000009</v>
      </c>
      <c r="E58" s="2">
        <v>0.1</v>
      </c>
      <c r="F58">
        <v>0.45</v>
      </c>
      <c r="G58" s="2">
        <f t="shared" si="3"/>
        <v>4.5000000000000005E-2</v>
      </c>
      <c r="H58" s="7" t="s">
        <v>115</v>
      </c>
      <c r="I58">
        <v>9</v>
      </c>
      <c r="J58" s="2">
        <f>G58*0.91</f>
        <v>4.0950000000000007E-2</v>
      </c>
    </row>
    <row r="59" spans="1:10" ht="30" customHeight="1">
      <c r="A59" t="s">
        <v>10</v>
      </c>
      <c r="B59">
        <v>0.44</v>
      </c>
      <c r="C59">
        <v>1240</v>
      </c>
      <c r="D59">
        <f t="shared" si="1"/>
        <v>545.6</v>
      </c>
      <c r="E59" s="2">
        <v>0.44</v>
      </c>
      <c r="F59">
        <v>1.31</v>
      </c>
      <c r="G59" s="2">
        <f t="shared" si="3"/>
        <v>0.57640000000000002</v>
      </c>
      <c r="H59" s="6" t="s">
        <v>116</v>
      </c>
      <c r="I59">
        <v>0</v>
      </c>
      <c r="J59" s="2">
        <f t="shared" si="2"/>
        <v>0.57640000000000002</v>
      </c>
    </row>
    <row r="60" spans="1:10" ht="30" customHeight="1">
      <c r="A60" t="s">
        <v>34</v>
      </c>
      <c r="B60">
        <v>0.246</v>
      </c>
      <c r="C60">
        <v>700</v>
      </c>
      <c r="D60">
        <f t="shared" si="1"/>
        <v>172.2</v>
      </c>
      <c r="E60" s="2">
        <v>0.246</v>
      </c>
      <c r="F60">
        <v>0.21</v>
      </c>
      <c r="G60" s="2">
        <f t="shared" si="3"/>
        <v>5.1659999999999998E-2</v>
      </c>
      <c r="H60" s="6" t="s">
        <v>117</v>
      </c>
      <c r="I60">
        <v>9</v>
      </c>
      <c r="J60" s="2">
        <f>G60*0.91</f>
        <v>4.70106E-2</v>
      </c>
    </row>
    <row r="61" spans="1:10" ht="30" customHeight="1">
      <c r="E61" s="2"/>
      <c r="F61" t="s">
        <v>11</v>
      </c>
      <c r="G61" s="2"/>
      <c r="H61" s="6"/>
    </row>
    <row r="62" spans="1:10" ht="30" customHeight="1">
      <c r="A62" s="1" t="s">
        <v>5</v>
      </c>
      <c r="B62" s="1"/>
      <c r="C62" s="1"/>
      <c r="D62" s="1">
        <f>SUM(D2:D61)</f>
        <v>60311.938999999998</v>
      </c>
      <c r="E62" s="3"/>
      <c r="F62" s="1"/>
      <c r="G62" s="4">
        <f>SUM(G2:G61)</f>
        <v>20.207614999999997</v>
      </c>
      <c r="H62" s="1"/>
      <c r="I62" s="1"/>
      <c r="J62" s="4">
        <f>SUM(J2:J61)</f>
        <v>19.894198999999997</v>
      </c>
    </row>
    <row r="65" spans="1:3">
      <c r="A65" t="s">
        <v>50</v>
      </c>
    </row>
    <row r="66" spans="1:3">
      <c r="A66" t="s">
        <v>54</v>
      </c>
    </row>
    <row r="67" spans="1:3">
      <c r="A67" t="s">
        <v>59</v>
      </c>
    </row>
    <row r="68" spans="1:3">
      <c r="A68" t="s">
        <v>58</v>
      </c>
    </row>
    <row r="69" spans="1:3">
      <c r="A69" t="s">
        <v>60</v>
      </c>
    </row>
    <row r="70" spans="1:3">
      <c r="A70" t="s">
        <v>64</v>
      </c>
    </row>
    <row r="71" spans="1:3">
      <c r="A71" t="s">
        <v>120</v>
      </c>
    </row>
    <row r="74" spans="1:3">
      <c r="B74" t="s">
        <v>69</v>
      </c>
      <c r="C74">
        <v>58.72</v>
      </c>
    </row>
    <row r="75" spans="1:3">
      <c r="B75" t="s">
        <v>68</v>
      </c>
      <c r="C75">
        <v>26</v>
      </c>
    </row>
    <row r="76" spans="1:3">
      <c r="B76" t="s">
        <v>70</v>
      </c>
      <c r="C76">
        <v>20</v>
      </c>
    </row>
    <row r="78" spans="1:3">
      <c r="B78" t="s">
        <v>5</v>
      </c>
      <c r="C78">
        <v>104.72</v>
      </c>
    </row>
  </sheetData>
  <sortState ref="A2:F22">
    <sortCondition ref="A1"/>
  </sortState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baseline diet</vt:lpstr>
      <vt:lpstr>'My baseline diet'!Print_Area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cp:lastPrinted>2018-11-27T23:07:30Z</cp:lastPrinted>
  <dcterms:created xsi:type="dcterms:W3CDTF">2018-10-20T00:27:24Z</dcterms:created>
  <dcterms:modified xsi:type="dcterms:W3CDTF">2018-12-12T09:53:04Z</dcterms:modified>
</cp:coreProperties>
</file>