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tte\Desktop\Working Files\"/>
    </mc:Choice>
  </mc:AlternateContent>
  <xr:revisionPtr revIDLastSave="0" documentId="8_{B2BD66A5-5C85-473C-A493-F08918CAC845}" xr6:coauthVersionLast="45" xr6:coauthVersionMax="45" xr10:uidLastSave="{00000000-0000-0000-0000-000000000000}"/>
  <bookViews>
    <workbookView xWindow="-108" yWindow="-108" windowWidth="23256" windowHeight="13176" activeTab="3" xr2:uid="{E47DF3EB-B198-4F9F-94A4-1A28ABC742C6}"/>
  </bookViews>
  <sheets>
    <sheet name="Winery Overview" sheetId="7" r:id="rId1"/>
    <sheet name="Shipment Detail" sheetId="8" r:id="rId2"/>
    <sheet name="Quarterly Metrics" sheetId="9" r:id="rId3"/>
    <sheet name="Annual Metric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6" l="1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3" i="6"/>
  <c r="R27" i="6" l="1"/>
  <c r="P27" i="6"/>
  <c r="I27" i="6"/>
  <c r="J27" i="6" s="1"/>
  <c r="G27" i="6"/>
  <c r="H27" i="6" s="1"/>
  <c r="R26" i="6"/>
  <c r="S26" i="6" s="1"/>
  <c r="P26" i="6"/>
  <c r="Q26" i="6" s="1"/>
  <c r="I26" i="6"/>
  <c r="J26" i="6" s="1"/>
  <c r="G26" i="6"/>
  <c r="H26" i="6" s="1"/>
  <c r="R25" i="6"/>
  <c r="S25" i="6" s="1"/>
  <c r="P25" i="6"/>
  <c r="Q25" i="6" s="1"/>
  <c r="I25" i="6"/>
  <c r="J25" i="6" s="1"/>
  <c r="G25" i="6"/>
  <c r="H25" i="6" s="1"/>
  <c r="R24" i="6"/>
  <c r="S24" i="6" s="1"/>
  <c r="P24" i="6"/>
  <c r="Q24" i="6" s="1"/>
  <c r="I24" i="6"/>
  <c r="J24" i="6" s="1"/>
  <c r="G24" i="6"/>
  <c r="H24" i="6" s="1"/>
  <c r="R23" i="6"/>
  <c r="S23" i="6" s="1"/>
  <c r="P23" i="6"/>
  <c r="Q23" i="6" s="1"/>
  <c r="I23" i="6"/>
  <c r="J23" i="6" s="1"/>
  <c r="G23" i="6"/>
  <c r="H23" i="6" s="1"/>
  <c r="R22" i="6"/>
  <c r="P22" i="6"/>
  <c r="I22" i="6"/>
  <c r="J22" i="6" s="1"/>
  <c r="G22" i="6"/>
  <c r="H22" i="6" s="1"/>
  <c r="R21" i="6"/>
  <c r="S21" i="6" s="1"/>
  <c r="P21" i="6"/>
  <c r="Q21" i="6" s="1"/>
  <c r="I21" i="6"/>
  <c r="J21" i="6" s="1"/>
  <c r="G21" i="6"/>
  <c r="H21" i="6" s="1"/>
  <c r="R20" i="6"/>
  <c r="S20" i="6" s="1"/>
  <c r="P20" i="6"/>
  <c r="Q20" i="6" s="1"/>
  <c r="I20" i="6"/>
  <c r="J20" i="6" s="1"/>
  <c r="G20" i="6"/>
  <c r="H20" i="6" s="1"/>
  <c r="R19" i="6"/>
  <c r="P19" i="6"/>
  <c r="I19" i="6"/>
  <c r="G19" i="6"/>
  <c r="R18" i="6"/>
  <c r="S18" i="6" s="1"/>
  <c r="P18" i="6"/>
  <c r="Q18" i="6" s="1"/>
  <c r="I18" i="6"/>
  <c r="J18" i="6" s="1"/>
  <c r="G18" i="6"/>
  <c r="H18" i="6" s="1"/>
  <c r="R17" i="6"/>
  <c r="P17" i="6"/>
  <c r="Q17" i="6" s="1"/>
  <c r="I17" i="6"/>
  <c r="J17" i="6" s="1"/>
  <c r="G17" i="6"/>
  <c r="H17" i="6" s="1"/>
  <c r="R16" i="6"/>
  <c r="S16" i="6" s="1"/>
  <c r="P16" i="6"/>
  <c r="Q16" i="6" s="1"/>
  <c r="I16" i="6"/>
  <c r="J16" i="6" s="1"/>
  <c r="G16" i="6"/>
  <c r="H16" i="6" s="1"/>
  <c r="R15" i="6"/>
  <c r="P15" i="6"/>
  <c r="I15" i="6"/>
  <c r="J15" i="6" s="1"/>
  <c r="G15" i="6"/>
  <c r="H15" i="6" s="1"/>
  <c r="R14" i="6"/>
  <c r="P14" i="6"/>
  <c r="I14" i="6"/>
  <c r="J14" i="6" s="1"/>
  <c r="G14" i="6"/>
  <c r="H14" i="6" s="1"/>
  <c r="R13" i="6"/>
  <c r="P13" i="6"/>
  <c r="I13" i="6"/>
  <c r="J13" i="6" s="1"/>
  <c r="G13" i="6"/>
  <c r="H13" i="6" s="1"/>
  <c r="R12" i="6"/>
  <c r="S12" i="6" s="1"/>
  <c r="P12" i="6"/>
  <c r="Q12" i="6" s="1"/>
  <c r="I12" i="6"/>
  <c r="J12" i="6" s="1"/>
  <c r="G12" i="6"/>
  <c r="H12" i="6" s="1"/>
  <c r="R11" i="6"/>
  <c r="S11" i="6" s="1"/>
  <c r="P11" i="6"/>
  <c r="Q11" i="6" s="1"/>
  <c r="I11" i="6"/>
  <c r="G11" i="6"/>
  <c r="R10" i="6"/>
  <c r="S10" i="6" s="1"/>
  <c r="P10" i="6"/>
  <c r="Q10" i="6" s="1"/>
  <c r="I10" i="6"/>
  <c r="J10" i="6" s="1"/>
  <c r="G10" i="6"/>
  <c r="H10" i="6" s="1"/>
  <c r="R9" i="6"/>
  <c r="S9" i="6" s="1"/>
  <c r="P9" i="6"/>
  <c r="Q9" i="6" s="1"/>
  <c r="I9" i="6"/>
  <c r="J9" i="6" s="1"/>
  <c r="G9" i="6"/>
  <c r="H9" i="6" s="1"/>
  <c r="R8" i="6"/>
  <c r="P8" i="6"/>
  <c r="I8" i="6"/>
  <c r="J8" i="6" s="1"/>
  <c r="G8" i="6"/>
  <c r="H8" i="6" s="1"/>
  <c r="R7" i="6"/>
  <c r="S7" i="6" s="1"/>
  <c r="P7" i="6"/>
  <c r="Q7" i="6" s="1"/>
  <c r="I7" i="6"/>
  <c r="J7" i="6" s="1"/>
  <c r="G7" i="6"/>
  <c r="H7" i="6" s="1"/>
  <c r="R6" i="6"/>
  <c r="S6" i="6" s="1"/>
  <c r="P6" i="6"/>
  <c r="Q6" i="6" s="1"/>
  <c r="I6" i="6"/>
  <c r="J6" i="6" s="1"/>
  <c r="G6" i="6"/>
  <c r="H6" i="6" s="1"/>
  <c r="R5" i="6"/>
  <c r="S5" i="6" s="1"/>
  <c r="P5" i="6"/>
  <c r="Q5" i="6" s="1"/>
  <c r="I5" i="6"/>
  <c r="J5" i="6" s="1"/>
  <c r="G5" i="6"/>
  <c r="H5" i="6" s="1"/>
  <c r="R4" i="6"/>
  <c r="S4" i="6" s="1"/>
  <c r="P4" i="6"/>
  <c r="Q4" i="6" s="1"/>
  <c r="I4" i="6"/>
  <c r="J4" i="6" s="1"/>
  <c r="G4" i="6"/>
  <c r="H4" i="6" s="1"/>
  <c r="R3" i="6"/>
  <c r="S3" i="6" s="1"/>
  <c r="Q3" i="6"/>
  <c r="I3" i="6"/>
  <c r="J3" i="6" s="1"/>
  <c r="G3" i="6"/>
  <c r="H3" i="6" s="1"/>
</calcChain>
</file>

<file path=xl/sharedStrings.xml><?xml version="1.0" encoding="utf-8"?>
<sst xmlns="http://schemas.openxmlformats.org/spreadsheetml/2006/main" count="333" uniqueCount="198">
  <si>
    <t>License #</t>
  </si>
  <si>
    <t>City</t>
  </si>
  <si>
    <t>071299</t>
  </si>
  <si>
    <t>073339</t>
  </si>
  <si>
    <t>074182</t>
  </si>
  <si>
    <t>078015</t>
  </si>
  <si>
    <t>077435</t>
  </si>
  <si>
    <t>075274</t>
  </si>
  <si>
    <t>070989</t>
  </si>
  <si>
    <t>074310</t>
  </si>
  <si>
    <t>077143</t>
  </si>
  <si>
    <t>072650</t>
  </si>
  <si>
    <t>070812</t>
  </si>
  <si>
    <t>072303</t>
  </si>
  <si>
    <t>077632</t>
  </si>
  <si>
    <t>070194</t>
  </si>
  <si>
    <t>072887</t>
  </si>
  <si>
    <t>071303</t>
  </si>
  <si>
    <t>074353</t>
  </si>
  <si>
    <t>076433</t>
  </si>
  <si>
    <t>077975</t>
  </si>
  <si>
    <t>070061</t>
  </si>
  <si>
    <t>071911</t>
  </si>
  <si>
    <t>071331</t>
  </si>
  <si>
    <t>076854</t>
  </si>
  <si>
    <t>077945</t>
  </si>
  <si>
    <t>073380</t>
  </si>
  <si>
    <t>Shipment Rank</t>
  </si>
  <si>
    <t>Production Rank</t>
  </si>
  <si>
    <t>Address</t>
  </si>
  <si>
    <t>County</t>
  </si>
  <si>
    <t>Zip</t>
  </si>
  <si>
    <t>Business Start</t>
  </si>
  <si>
    <t>Owner</t>
  </si>
  <si>
    <t>WALLA WALLA</t>
  </si>
  <si>
    <t>WOODINVILLE</t>
  </si>
  <si>
    <t>BENTON CITY</t>
  </si>
  <si>
    <t>SEATTLE</t>
  </si>
  <si>
    <t>YAKIMA</t>
  </si>
  <si>
    <t>4702 N FRUITHILL RD</t>
  </si>
  <si>
    <t>SPOKANE</t>
  </si>
  <si>
    <t>RICHLAND</t>
  </si>
  <si>
    <t>PROSSER</t>
  </si>
  <si>
    <t>ZILLAH</t>
  </si>
  <si>
    <t>SNOHOMISH</t>
  </si>
  <si>
    <t>1106 N JURUPA</t>
  </si>
  <si>
    <t>KENNEWICK</t>
  </si>
  <si>
    <t>906 PORT DR</t>
  </si>
  <si>
    <t>CLARKSTON</t>
  </si>
  <si>
    <t>894 TULIP LANE</t>
  </si>
  <si>
    <t>GRANGER</t>
  </si>
  <si>
    <t>334 BENSON RD</t>
  </si>
  <si>
    <t>PORT ANGELES</t>
  </si>
  <si>
    <t>8866 HWY 14</t>
  </si>
  <si>
    <t>WISHRAM</t>
  </si>
  <si>
    <t>WITTKOPF ROAD AT OLD HWY 12</t>
  </si>
  <si>
    <t>14030 NE 145TH ST</t>
  </si>
  <si>
    <t>LANGLEY</t>
  </si>
  <si>
    <t>35306 N SUNSET RD</t>
  </si>
  <si>
    <t>530 GURLEY RD</t>
  </si>
  <si>
    <t>4530 E ZILLAH DR</t>
  </si>
  <si>
    <t>2020 GILBERT RD</t>
  </si>
  <si>
    <t>724 B FISHERMAN BAY RD</t>
  </si>
  <si>
    <t>LOPEZ ISLAND</t>
  </si>
  <si>
    <t>WAPATO</t>
  </si>
  <si>
    <t>35502 N HINZERLING RD</t>
  </si>
  <si>
    <t>5201 HIGHLAND DR #A</t>
  </si>
  <si>
    <t>18302 83RD AVE SE</t>
  </si>
  <si>
    <t>2022 VINTAGE RD</t>
  </si>
  <si>
    <t>16120 WOODINVILLE REDMOND RD</t>
  </si>
  <si>
    <t>34715 N DEMOSS RD</t>
  </si>
  <si>
    <t>71 GANGL RD</t>
  </si>
  <si>
    <t>40504 N DEMOSS RD</t>
  </si>
  <si>
    <t>225 VINEYARD LN</t>
  </si>
  <si>
    <t>5237 S LANGLEY RD</t>
  </si>
  <si>
    <t>1416 34TH AVE</t>
  </si>
  <si>
    <t>17721 132ND AVE NE</t>
  </si>
  <si>
    <t>NA</t>
  </si>
  <si>
    <t>Winery Name</t>
  </si>
  <si>
    <t>Out-of-State</t>
  </si>
  <si>
    <t>Direct-to-Consumer</t>
  </si>
  <si>
    <t>Total Shipments</t>
  </si>
  <si>
    <t>In-State Distributors</t>
  </si>
  <si>
    <t>17-Q1</t>
  </si>
  <si>
    <t>17-Q2</t>
  </si>
  <si>
    <t>17-Q3</t>
  </si>
  <si>
    <t>17-Q4</t>
  </si>
  <si>
    <t>18-Q1</t>
  </si>
  <si>
    <t>18-Q2</t>
  </si>
  <si>
    <t>18-Q3</t>
  </si>
  <si>
    <t>18-Q4</t>
  </si>
  <si>
    <t>3-Year Change</t>
  </si>
  <si>
    <t>1-Year % Change</t>
  </si>
  <si>
    <t>3-Year % Change</t>
  </si>
  <si>
    <t>Trade Name 1</t>
  </si>
  <si>
    <t>Trade Name 2</t>
  </si>
  <si>
    <t>Trade Name 3</t>
  </si>
  <si>
    <t>Trade Name 4</t>
  </si>
  <si>
    <t>Trade Name 5</t>
  </si>
  <si>
    <t>Trade Name 6</t>
  </si>
  <si>
    <t>Trade Name 7</t>
  </si>
  <si>
    <t>Trade Name 8</t>
  </si>
  <si>
    <t>Trade Name 9</t>
  </si>
  <si>
    <t>Trade Name 10</t>
  </si>
  <si>
    <t>Trade Name 11</t>
  </si>
  <si>
    <t>Trade Name 12</t>
  </si>
  <si>
    <t>Trade Name 13</t>
  </si>
  <si>
    <t>Trade Name 14</t>
  </si>
  <si>
    <t>Trade Name 15</t>
  </si>
  <si>
    <t>Trade Name 16</t>
  </si>
  <si>
    <t>Trade Name 17</t>
  </si>
  <si>
    <t>Trade Name 18</t>
  </si>
  <si>
    <t>Trade Name 19</t>
  </si>
  <si>
    <t>Trade Name 20</t>
  </si>
  <si>
    <t>Trade Name 21</t>
  </si>
  <si>
    <t>Trade Name 22</t>
  </si>
  <si>
    <t>Trade Name 23</t>
  </si>
  <si>
    <t>Trade Name 24</t>
  </si>
  <si>
    <t>Trade Name 25</t>
  </si>
  <si>
    <t>na</t>
  </si>
  <si>
    <t>BENTON</t>
  </si>
  <si>
    <t>KING</t>
  </si>
  <si>
    <t>ASOTIN</t>
  </si>
  <si>
    <t>KLICKITAT</t>
  </si>
  <si>
    <t>ISLAND</t>
  </si>
  <si>
    <t>CLALLAM</t>
  </si>
  <si>
    <t>SAN JUAN</t>
  </si>
  <si>
    <t>TRADE NAME 1</t>
  </si>
  <si>
    <t>TRADE NAME 2</t>
  </si>
  <si>
    <t>TRADE NAME 3</t>
  </si>
  <si>
    <t>TRADE NAME 4</t>
  </si>
  <si>
    <t>TRADE NAME 5</t>
  </si>
  <si>
    <t>TRADE NAME 6</t>
  </si>
  <si>
    <t>TRADE NAME 7</t>
  </si>
  <si>
    <t>TRADE NAME 8</t>
  </si>
  <si>
    <t>TRADE NAME 9</t>
  </si>
  <si>
    <t>TRADE NAME 10</t>
  </si>
  <si>
    <t>TRADE NAME 11</t>
  </si>
  <si>
    <t>TRADE NAME 12</t>
  </si>
  <si>
    <t>TRADE NAME 13</t>
  </si>
  <si>
    <t>TRADE NAME 14</t>
  </si>
  <si>
    <t>TRADE NAME 15</t>
  </si>
  <si>
    <t>TRADE NAME 16</t>
  </si>
  <si>
    <t>TRADE NAME 17</t>
  </si>
  <si>
    <t>TRADE NAME 18</t>
  </si>
  <si>
    <t>TRADE NAME 19</t>
  </si>
  <si>
    <t>TRADE NAME 20</t>
  </si>
  <si>
    <t>TRADE NAME 21</t>
  </si>
  <si>
    <t>TRADE NAME 22</t>
  </si>
  <si>
    <t>TRADE NAME 23</t>
  </si>
  <si>
    <t>TRADE NAME 24</t>
  </si>
  <si>
    <t>TRADE NAME 25</t>
  </si>
  <si>
    <t>OWNER 1</t>
  </si>
  <si>
    <t>OWNER 2</t>
  </si>
  <si>
    <t>OWNER 3</t>
  </si>
  <si>
    <t>OWNER 4</t>
  </si>
  <si>
    <t>OWNER 5</t>
  </si>
  <si>
    <t>OWNER 6</t>
  </si>
  <si>
    <t>OWNER 7</t>
  </si>
  <si>
    <t>OWNER 8</t>
  </si>
  <si>
    <t>OWNER 9</t>
  </si>
  <si>
    <t>OWNER 10</t>
  </si>
  <si>
    <t>OWNER 11</t>
  </si>
  <si>
    <t>OWNER 12</t>
  </si>
  <si>
    <t>OWNER 13</t>
  </si>
  <si>
    <t>OWNER 14</t>
  </si>
  <si>
    <t>OWNER 15</t>
  </si>
  <si>
    <t>OWNER 16</t>
  </si>
  <si>
    <t>OWNER 17</t>
  </si>
  <si>
    <t>OWNER 18</t>
  </si>
  <si>
    <t>OWNER 19</t>
  </si>
  <si>
    <t>OWNER 20</t>
  </si>
  <si>
    <t>OWNER 21</t>
  </si>
  <si>
    <t>OWNER 22</t>
  </si>
  <si>
    <t>OWNER 23</t>
  </si>
  <si>
    <t>OWNER 24</t>
  </si>
  <si>
    <t>OWNER 25</t>
  </si>
  <si>
    <t>Cider</t>
  </si>
  <si>
    <t>Table Wine</t>
  </si>
  <si>
    <t>Fortified Wine</t>
  </si>
  <si>
    <t>Trade Name 26</t>
  </si>
  <si>
    <t>In-State Retailers</t>
  </si>
  <si>
    <t>Total Shipments (cases)</t>
  </si>
  <si>
    <t>Net Production (cases)</t>
  </si>
  <si>
    <t>L9 months</t>
  </si>
  <si>
    <t>L3 Mths</t>
  </si>
  <si>
    <t>L6 Mths</t>
  </si>
  <si>
    <t>L12 Mths</t>
  </si>
  <si>
    <t>Quarterly Totals (cases)</t>
  </si>
  <si>
    <t>Rolling Period Totals (cases)</t>
  </si>
  <si>
    <t>3-Year Average</t>
  </si>
  <si>
    <t>Shipments (cases)</t>
  </si>
  <si>
    <t>Share of Shipments by Sales Channel</t>
  </si>
  <si>
    <t>Shipments by Type (cases)</t>
  </si>
  <si>
    <t>Shipments by Sales Channel (cases)</t>
  </si>
  <si>
    <t>Year-over-Year Change (cases)</t>
  </si>
  <si>
    <t>Year-over-Year Change (percent)</t>
  </si>
  <si>
    <t>1-YR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</si>
</sst>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0" borderId="0" xfId="3" applyFont="1" applyFill="1" applyBorder="1" applyAlignment="1"/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9" fontId="2" fillId="0" borderId="0" xfId="1" applyFont="1" applyFill="1" applyBorder="1" applyAlignment="1">
      <alignment horizontal="center"/>
    </xf>
    <xf numFmtId="0" fontId="2" fillId="0" borderId="0" xfId="5" applyFont="1" applyFill="1" applyBorder="1" applyAlignment="1"/>
    <xf numFmtId="3" fontId="0" fillId="0" borderId="2" xfId="0" applyNumberFormat="1" applyFill="1" applyBorder="1" applyAlignment="1">
      <alignment horizontal="center"/>
    </xf>
    <xf numFmtId="0" fontId="2" fillId="2" borderId="0" xfId="2" applyFont="1" applyFill="1" applyBorder="1" applyAlignment="1">
      <alignment horizontal="center" wrapText="1"/>
    </xf>
    <xf numFmtId="0" fontId="5" fillId="2" borderId="0" xfId="2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2" applyFont="1" applyFill="1" applyBorder="1" applyAlignment="1"/>
    <xf numFmtId="0" fontId="5" fillId="0" borderId="0" xfId="2" applyFont="1" applyFill="1" applyBorder="1" applyAlignment="1"/>
    <xf numFmtId="0" fontId="0" fillId="0" borderId="0" xfId="0" applyBorder="1"/>
    <xf numFmtId="14" fontId="2" fillId="0" borderId="0" xfId="2" applyNumberFormat="1" applyFont="1" applyFill="1" applyBorder="1" applyAlignment="1">
      <alignment horizontal="right"/>
    </xf>
    <xf numFmtId="0" fontId="0" fillId="3" borderId="0" xfId="0" applyFill="1" applyBorder="1" applyAlignment="1"/>
    <xf numFmtId="3" fontId="0" fillId="3" borderId="0" xfId="0" applyNumberFormat="1" applyFill="1" applyBorder="1" applyAlignment="1">
      <alignment horizontal="center"/>
    </xf>
    <xf numFmtId="0" fontId="2" fillId="3" borderId="1" xfId="5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center" wrapText="1"/>
    </xf>
    <xf numFmtId="3" fontId="0" fillId="3" borderId="1" xfId="0" applyNumberFormat="1" applyFill="1" applyBorder="1" applyAlignment="1">
      <alignment horizontal="center" wrapText="1"/>
    </xf>
    <xf numFmtId="0" fontId="0" fillId="3" borderId="0" xfId="0" applyFill="1" applyBorder="1"/>
    <xf numFmtId="3" fontId="0" fillId="3" borderId="0" xfId="0" applyNumberFormat="1" applyFill="1" applyBorder="1" applyAlignment="1"/>
    <xf numFmtId="0" fontId="0" fillId="3" borderId="0" xfId="0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0" xfId="4" applyFont="1" applyFill="1" applyBorder="1" applyAlignment="1"/>
    <xf numFmtId="2" fontId="0" fillId="3" borderId="0" xfId="0" applyNumberFormat="1" applyFill="1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0" fontId="2" fillId="3" borderId="1" xfId="4" applyFont="1" applyFill="1" applyBorder="1" applyAlignment="1">
      <alignment horizontal="left"/>
    </xf>
    <xf numFmtId="0" fontId="2" fillId="3" borderId="1" xfId="4" applyFont="1" applyFill="1" applyBorder="1" applyAlignment="1">
      <alignment horizontal="center"/>
    </xf>
    <xf numFmtId="2" fontId="5" fillId="3" borderId="1" xfId="4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0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left" wrapText="1"/>
    </xf>
    <xf numFmtId="0" fontId="5" fillId="3" borderId="1" xfId="5" applyFont="1" applyFill="1" applyBorder="1" applyAlignment="1">
      <alignment horizontal="center" wrapText="1"/>
    </xf>
  </cellXfs>
  <cellStyles count="6">
    <cellStyle name="Normal" xfId="0" builtinId="0"/>
    <cellStyle name="Normal_Annual Trends" xfId="5" xr:uid="{189FC508-22D7-4317-86FC-7F1402C7C6CF}"/>
    <cellStyle name="Normal_Quarterly Shipment Trends" xfId="4" xr:uid="{62E6E5FA-9BF4-4E01-842D-A3737CDE10E9}"/>
    <cellStyle name="Normal_Sheet2" xfId="2" xr:uid="{79BE1440-5B9C-415F-B59F-FC0D3C6F8225}"/>
    <cellStyle name="Normal_Shipment Detail" xfId="3" xr:uid="{9169CA49-0EFB-4BA5-BC97-C7276A7E283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02B9F-21D4-40E2-BD60-16FF95DA16A9}">
  <dimension ref="A1:N28"/>
  <sheetViews>
    <sheetView workbookViewId="0">
      <selection activeCell="N10" sqref="N10"/>
    </sheetView>
  </sheetViews>
  <sheetFormatPr defaultRowHeight="14.4" x14ac:dyDescent="0.3"/>
  <cols>
    <col min="1" max="1" width="8.88671875" style="15"/>
    <col min="2" max="2" width="16.21875" style="15" customWidth="1"/>
    <col min="3" max="3" width="33.77734375" style="15" bestFit="1" customWidth="1"/>
    <col min="4" max="4" width="19.77734375" style="15" bestFit="1" customWidth="1"/>
    <col min="5" max="5" width="8" style="36" customWidth="1"/>
    <col min="6" max="6" width="13.6640625" style="15" customWidth="1"/>
    <col min="7" max="7" width="12.21875" style="36" bestFit="1" customWidth="1"/>
    <col min="8" max="8" width="11.33203125" style="15" customWidth="1"/>
    <col min="9" max="9" width="12.109375" style="36" customWidth="1"/>
    <col min="10" max="10" width="8.88671875" style="36"/>
    <col min="11" max="11" width="13.88671875" style="36" bestFit="1" customWidth="1"/>
    <col min="12" max="12" width="9.88671875" style="36" customWidth="1"/>
    <col min="13" max="13" width="8.88671875" style="15"/>
    <col min="14" max="14" width="25.44140625" style="15" customWidth="1"/>
    <col min="15" max="16384" width="8.88671875" style="15"/>
  </cols>
  <sheetData>
    <row r="1" spans="1:14" s="12" customFormat="1" ht="28.8" x14ac:dyDescent="0.3">
      <c r="A1" s="39" t="s">
        <v>0</v>
      </c>
      <c r="B1" s="40" t="s">
        <v>78</v>
      </c>
      <c r="C1" s="39" t="s">
        <v>29</v>
      </c>
      <c r="D1" s="39" t="s">
        <v>1</v>
      </c>
      <c r="E1" s="10" t="s">
        <v>31</v>
      </c>
      <c r="F1" s="39" t="s">
        <v>30</v>
      </c>
      <c r="G1" s="10" t="s">
        <v>32</v>
      </c>
      <c r="H1" s="39" t="s">
        <v>33</v>
      </c>
      <c r="I1" s="11" t="s">
        <v>191</v>
      </c>
      <c r="J1" s="10" t="s">
        <v>27</v>
      </c>
      <c r="K1" s="11" t="s">
        <v>183</v>
      </c>
      <c r="L1" s="10" t="s">
        <v>28</v>
      </c>
    </row>
    <row r="2" spans="1:14" x14ac:dyDescent="0.3">
      <c r="A2" s="13" t="s">
        <v>21</v>
      </c>
      <c r="B2" s="14" t="s">
        <v>127</v>
      </c>
      <c r="C2" s="13" t="s">
        <v>71</v>
      </c>
      <c r="D2" s="13" t="s">
        <v>64</v>
      </c>
      <c r="E2" s="35">
        <v>98951</v>
      </c>
      <c r="F2" s="15" t="s">
        <v>38</v>
      </c>
      <c r="G2" s="37">
        <v>20120302</v>
      </c>
      <c r="H2" s="13" t="s">
        <v>152</v>
      </c>
      <c r="I2" s="38">
        <v>26344.97</v>
      </c>
      <c r="J2" s="37">
        <v>26</v>
      </c>
      <c r="K2" s="38">
        <v>174457.1</v>
      </c>
      <c r="L2" s="37">
        <v>16</v>
      </c>
      <c r="N2" s="16"/>
    </row>
    <row r="3" spans="1:14" x14ac:dyDescent="0.3">
      <c r="A3" s="13" t="s">
        <v>15</v>
      </c>
      <c r="B3" s="14" t="s">
        <v>128</v>
      </c>
      <c r="C3" s="13" t="s">
        <v>65</v>
      </c>
      <c r="D3" s="13" t="s">
        <v>42</v>
      </c>
      <c r="E3" s="35">
        <v>99350</v>
      </c>
      <c r="F3" s="15" t="s">
        <v>120</v>
      </c>
      <c r="G3" s="37">
        <v>19850101</v>
      </c>
      <c r="H3" s="13" t="s">
        <v>153</v>
      </c>
      <c r="I3" s="38">
        <v>108.7847</v>
      </c>
      <c r="J3" s="37">
        <v>546</v>
      </c>
      <c r="K3" s="38">
        <v>5</v>
      </c>
      <c r="L3" s="37">
        <v>528</v>
      </c>
    </row>
    <row r="4" spans="1:14" x14ac:dyDescent="0.3">
      <c r="A4" s="13" t="s">
        <v>12</v>
      </c>
      <c r="B4" s="14" t="s">
        <v>129</v>
      </c>
      <c r="C4" s="13" t="s">
        <v>60</v>
      </c>
      <c r="D4" s="13" t="s">
        <v>43</v>
      </c>
      <c r="E4" s="35">
        <v>98953</v>
      </c>
      <c r="F4" s="15" t="s">
        <v>38</v>
      </c>
      <c r="G4" s="37">
        <v>19991005</v>
      </c>
      <c r="H4" s="13" t="s">
        <v>154</v>
      </c>
      <c r="I4" s="38">
        <v>267.1447</v>
      </c>
      <c r="J4" s="37">
        <v>445</v>
      </c>
      <c r="K4" s="38">
        <v>0</v>
      </c>
      <c r="L4" s="37" t="s">
        <v>77</v>
      </c>
    </row>
    <row r="5" spans="1:14" x14ac:dyDescent="0.3">
      <c r="A5" s="13" t="s">
        <v>8</v>
      </c>
      <c r="B5" s="14" t="s">
        <v>130</v>
      </c>
      <c r="C5" s="13" t="s">
        <v>55</v>
      </c>
      <c r="D5" s="13" t="s">
        <v>42</v>
      </c>
      <c r="E5" s="35">
        <v>99350</v>
      </c>
      <c r="F5" s="15" t="s">
        <v>120</v>
      </c>
      <c r="G5" s="37">
        <v>19850913</v>
      </c>
      <c r="H5" s="13" t="s">
        <v>155</v>
      </c>
      <c r="I5" s="38">
        <v>1264.7729999999999</v>
      </c>
      <c r="J5" s="37">
        <v>225</v>
      </c>
      <c r="K5" s="38">
        <v>923.88559999999995</v>
      </c>
      <c r="L5" s="37">
        <v>285</v>
      </c>
    </row>
    <row r="6" spans="1:14" x14ac:dyDescent="0.3">
      <c r="A6" s="13" t="s">
        <v>2</v>
      </c>
      <c r="B6" s="14" t="s">
        <v>131</v>
      </c>
      <c r="C6" s="13" t="s">
        <v>39</v>
      </c>
      <c r="D6" s="13" t="s">
        <v>40</v>
      </c>
      <c r="E6" s="35">
        <v>99217</v>
      </c>
      <c r="F6" s="15" t="s">
        <v>40</v>
      </c>
      <c r="G6" s="37">
        <v>19870630</v>
      </c>
      <c r="H6" s="13" t="s">
        <v>156</v>
      </c>
      <c r="I6" s="38">
        <v>4045.8620000000001</v>
      </c>
      <c r="J6" s="37">
        <v>111</v>
      </c>
      <c r="K6" s="38">
        <v>0</v>
      </c>
      <c r="L6" s="37" t="s">
        <v>77</v>
      </c>
    </row>
    <row r="7" spans="1:14" x14ac:dyDescent="0.3">
      <c r="A7" s="13" t="s">
        <v>17</v>
      </c>
      <c r="B7" s="14" t="s">
        <v>132</v>
      </c>
      <c r="C7" s="13" t="s">
        <v>67</v>
      </c>
      <c r="D7" s="13" t="s">
        <v>44</v>
      </c>
      <c r="E7" s="35">
        <v>98296</v>
      </c>
      <c r="F7" s="15" t="s">
        <v>44</v>
      </c>
      <c r="G7" s="37">
        <v>20061114</v>
      </c>
      <c r="H7" s="13" t="s">
        <v>157</v>
      </c>
      <c r="I7" s="38">
        <v>34.903280000000002</v>
      </c>
      <c r="J7" s="37">
        <v>633</v>
      </c>
      <c r="K7" s="38">
        <v>126.9975</v>
      </c>
      <c r="L7" s="37">
        <v>448</v>
      </c>
    </row>
    <row r="8" spans="1:14" x14ac:dyDescent="0.3">
      <c r="A8" s="13" t="s">
        <v>23</v>
      </c>
      <c r="B8" s="14" t="s">
        <v>133</v>
      </c>
      <c r="C8" s="13" t="s">
        <v>73</v>
      </c>
      <c r="D8" s="13" t="s">
        <v>34</v>
      </c>
      <c r="E8" s="35">
        <v>99362</v>
      </c>
      <c r="F8" s="15" t="s">
        <v>34</v>
      </c>
      <c r="G8" s="37">
        <v>20170803</v>
      </c>
      <c r="H8" s="13" t="s">
        <v>158</v>
      </c>
      <c r="I8" s="38">
        <v>7213.5069999999996</v>
      </c>
      <c r="J8" s="37">
        <v>72</v>
      </c>
      <c r="K8" s="38">
        <v>12222.68</v>
      </c>
      <c r="L8" s="37">
        <v>63</v>
      </c>
    </row>
    <row r="9" spans="1:14" x14ac:dyDescent="0.3">
      <c r="A9" s="13" t="s">
        <v>22</v>
      </c>
      <c r="B9" s="14" t="s">
        <v>134</v>
      </c>
      <c r="C9" s="13" t="s">
        <v>72</v>
      </c>
      <c r="D9" s="13" t="s">
        <v>36</v>
      </c>
      <c r="E9" s="35">
        <v>99320</v>
      </c>
      <c r="F9" s="15" t="s">
        <v>120</v>
      </c>
      <c r="G9" s="37">
        <v>20140613</v>
      </c>
      <c r="H9" s="13" t="s">
        <v>159</v>
      </c>
      <c r="I9" s="38">
        <v>676.82929999999999</v>
      </c>
      <c r="J9" s="37">
        <v>312</v>
      </c>
      <c r="K9" s="38">
        <v>795.87890000000004</v>
      </c>
      <c r="L9" s="37">
        <v>306</v>
      </c>
    </row>
    <row r="10" spans="1:14" x14ac:dyDescent="0.3">
      <c r="A10" s="13" t="s">
        <v>13</v>
      </c>
      <c r="B10" s="14" t="s">
        <v>135</v>
      </c>
      <c r="C10" s="13" t="s">
        <v>61</v>
      </c>
      <c r="D10" s="13" t="s">
        <v>43</v>
      </c>
      <c r="E10" s="35">
        <v>98953</v>
      </c>
      <c r="F10" s="15" t="s">
        <v>38</v>
      </c>
      <c r="G10" s="37">
        <v>20000105</v>
      </c>
      <c r="H10" s="13" t="s">
        <v>160</v>
      </c>
      <c r="I10" s="38">
        <v>10877.77</v>
      </c>
      <c r="J10" s="37">
        <v>47</v>
      </c>
      <c r="K10" s="38">
        <v>29912.86</v>
      </c>
      <c r="L10" s="37">
        <v>37</v>
      </c>
    </row>
    <row r="11" spans="1:14" x14ac:dyDescent="0.3">
      <c r="A11" s="13" t="s">
        <v>11</v>
      </c>
      <c r="B11" s="14" t="s">
        <v>136</v>
      </c>
      <c r="C11" s="13" t="s">
        <v>59</v>
      </c>
      <c r="D11" s="13" t="s">
        <v>50</v>
      </c>
      <c r="E11" s="35">
        <v>98932</v>
      </c>
      <c r="F11" s="15" t="s">
        <v>38</v>
      </c>
      <c r="G11" s="37">
        <v>20131204</v>
      </c>
      <c r="H11" s="13" t="s">
        <v>161</v>
      </c>
      <c r="I11" s="38">
        <v>0</v>
      </c>
      <c r="J11" s="37">
        <v>764</v>
      </c>
      <c r="K11" s="38">
        <v>0</v>
      </c>
      <c r="L11" s="37" t="s">
        <v>77</v>
      </c>
    </row>
    <row r="12" spans="1:14" x14ac:dyDescent="0.3">
      <c r="A12" s="13" t="s">
        <v>16</v>
      </c>
      <c r="B12" s="14" t="s">
        <v>137</v>
      </c>
      <c r="C12" s="13" t="s">
        <v>66</v>
      </c>
      <c r="D12" s="13" t="s">
        <v>43</v>
      </c>
      <c r="E12" s="35">
        <v>98953</v>
      </c>
      <c r="F12" s="15" t="s">
        <v>38</v>
      </c>
      <c r="G12" s="37">
        <v>20040622</v>
      </c>
      <c r="H12" s="13" t="s">
        <v>162</v>
      </c>
      <c r="I12" s="38">
        <v>3364.4870000000001</v>
      </c>
      <c r="J12" s="37">
        <v>123</v>
      </c>
      <c r="K12" s="38">
        <v>3485.2440000000001</v>
      </c>
      <c r="L12" s="37">
        <v>150</v>
      </c>
    </row>
    <row r="13" spans="1:14" x14ac:dyDescent="0.3">
      <c r="A13" s="13" t="s">
        <v>3</v>
      </c>
      <c r="B13" s="14" t="s">
        <v>138</v>
      </c>
      <c r="C13" s="13" t="s">
        <v>45</v>
      </c>
      <c r="D13" s="13" t="s">
        <v>46</v>
      </c>
      <c r="E13" s="35">
        <v>99338</v>
      </c>
      <c r="F13" s="15" t="s">
        <v>120</v>
      </c>
      <c r="G13" s="37">
        <v>19960701</v>
      </c>
      <c r="H13" s="13" t="s">
        <v>163</v>
      </c>
      <c r="I13" s="38">
        <v>73997.3</v>
      </c>
      <c r="J13" s="37">
        <v>13</v>
      </c>
      <c r="K13" s="38">
        <v>123432.5</v>
      </c>
      <c r="L13" s="37">
        <v>19</v>
      </c>
    </row>
    <row r="14" spans="1:14" x14ac:dyDescent="0.3">
      <c r="A14" s="13" t="s">
        <v>26</v>
      </c>
      <c r="B14" s="14" t="s">
        <v>139</v>
      </c>
      <c r="C14" s="13" t="s">
        <v>76</v>
      </c>
      <c r="D14" s="13" t="s">
        <v>35</v>
      </c>
      <c r="E14" s="35">
        <v>98072</v>
      </c>
      <c r="F14" s="15" t="s">
        <v>121</v>
      </c>
      <c r="G14" s="37">
        <v>20010727</v>
      </c>
      <c r="H14" s="13" t="s">
        <v>164</v>
      </c>
      <c r="I14" s="38">
        <v>74.011780000000002</v>
      </c>
      <c r="J14" s="37">
        <v>583</v>
      </c>
      <c r="K14" s="38">
        <v>0</v>
      </c>
      <c r="L14" s="37" t="s">
        <v>77</v>
      </c>
    </row>
    <row r="15" spans="1:14" x14ac:dyDescent="0.3">
      <c r="A15" s="13" t="s">
        <v>4</v>
      </c>
      <c r="B15" s="14" t="s">
        <v>140</v>
      </c>
      <c r="C15" s="13" t="s">
        <v>47</v>
      </c>
      <c r="D15" s="13" t="s">
        <v>48</v>
      </c>
      <c r="E15" s="35">
        <v>99403</v>
      </c>
      <c r="F15" s="15" t="s">
        <v>122</v>
      </c>
      <c r="G15" s="37">
        <v>20070323</v>
      </c>
      <c r="H15" s="13" t="s">
        <v>165</v>
      </c>
      <c r="I15" s="38">
        <v>1655.105</v>
      </c>
      <c r="J15" s="37">
        <v>202</v>
      </c>
      <c r="K15" s="38">
        <v>3135.2689999999998</v>
      </c>
      <c r="L15" s="37">
        <v>153</v>
      </c>
    </row>
    <row r="16" spans="1:14" x14ac:dyDescent="0.3">
      <c r="A16" s="13" t="s">
        <v>9</v>
      </c>
      <c r="B16" s="14" t="s">
        <v>141</v>
      </c>
      <c r="C16" s="13" t="s">
        <v>56</v>
      </c>
      <c r="D16" s="13" t="s">
        <v>35</v>
      </c>
      <c r="E16" s="35">
        <v>98072</v>
      </c>
      <c r="F16" s="15" t="s">
        <v>121</v>
      </c>
      <c r="G16" s="37">
        <v>20120619</v>
      </c>
      <c r="H16" s="13" t="s">
        <v>166</v>
      </c>
      <c r="I16" s="38">
        <v>124787</v>
      </c>
      <c r="J16" s="37">
        <v>9</v>
      </c>
      <c r="K16" s="38">
        <v>0</v>
      </c>
      <c r="L16" s="37" t="s">
        <v>77</v>
      </c>
    </row>
    <row r="17" spans="1:12" x14ac:dyDescent="0.3">
      <c r="A17" s="13" t="s">
        <v>18</v>
      </c>
      <c r="B17" s="14" t="s">
        <v>142</v>
      </c>
      <c r="C17" s="13" t="s">
        <v>68</v>
      </c>
      <c r="D17" s="13" t="s">
        <v>43</v>
      </c>
      <c r="E17" s="35">
        <v>98953</v>
      </c>
      <c r="F17" s="15" t="s">
        <v>38</v>
      </c>
      <c r="G17" s="37">
        <v>19971027</v>
      </c>
      <c r="H17" s="13" t="s">
        <v>167</v>
      </c>
      <c r="I17" s="38">
        <v>0</v>
      </c>
      <c r="J17" s="37">
        <v>885</v>
      </c>
      <c r="K17" s="38">
        <v>56117.32</v>
      </c>
      <c r="L17" s="37">
        <v>26</v>
      </c>
    </row>
    <row r="18" spans="1:12" x14ac:dyDescent="0.3">
      <c r="A18" s="13" t="s">
        <v>7</v>
      </c>
      <c r="B18" s="14" t="s">
        <v>143</v>
      </c>
      <c r="C18" s="13" t="s">
        <v>53</v>
      </c>
      <c r="D18" s="13" t="s">
        <v>54</v>
      </c>
      <c r="E18" s="35">
        <v>98673</v>
      </c>
      <c r="F18" s="15" t="s">
        <v>123</v>
      </c>
      <c r="G18" s="37">
        <v>19980630</v>
      </c>
      <c r="H18" s="13" t="s">
        <v>168</v>
      </c>
      <c r="I18" s="38">
        <v>6470.5420000000004</v>
      </c>
      <c r="J18" s="37">
        <v>80</v>
      </c>
      <c r="K18" s="38">
        <v>0</v>
      </c>
      <c r="L18" s="37" t="s">
        <v>77</v>
      </c>
    </row>
    <row r="19" spans="1:12" x14ac:dyDescent="0.3">
      <c r="A19" s="13" t="s">
        <v>19</v>
      </c>
      <c r="B19" s="14" t="s">
        <v>144</v>
      </c>
      <c r="C19" s="13" t="s">
        <v>69</v>
      </c>
      <c r="D19" s="13" t="s">
        <v>35</v>
      </c>
      <c r="E19" s="35">
        <v>98072</v>
      </c>
      <c r="F19" s="15" t="s">
        <v>121</v>
      </c>
      <c r="G19" s="37">
        <v>20070604</v>
      </c>
      <c r="H19" s="13" t="s">
        <v>169</v>
      </c>
      <c r="I19" s="38">
        <v>174.93690000000001</v>
      </c>
      <c r="J19" s="37">
        <v>506</v>
      </c>
      <c r="K19" s="38">
        <v>0</v>
      </c>
      <c r="L19" s="37" t="s">
        <v>77</v>
      </c>
    </row>
    <row r="20" spans="1:12" x14ac:dyDescent="0.3">
      <c r="A20" s="13" t="s">
        <v>24</v>
      </c>
      <c r="B20" s="14" t="s">
        <v>145</v>
      </c>
      <c r="C20" s="13" t="s">
        <v>74</v>
      </c>
      <c r="D20" s="13" t="s">
        <v>57</v>
      </c>
      <c r="E20" s="35">
        <v>98260</v>
      </c>
      <c r="F20" s="15" t="s">
        <v>124</v>
      </c>
      <c r="G20" s="37">
        <v>20060414</v>
      </c>
      <c r="H20" s="13" t="s">
        <v>170</v>
      </c>
      <c r="I20" s="38">
        <v>2983.1460000000002</v>
      </c>
      <c r="J20" s="37">
        <v>137</v>
      </c>
      <c r="K20" s="38">
        <v>4880.0339999999997</v>
      </c>
      <c r="L20" s="37">
        <v>123</v>
      </c>
    </row>
    <row r="21" spans="1:12" x14ac:dyDescent="0.3">
      <c r="A21" s="13" t="s">
        <v>10</v>
      </c>
      <c r="B21" s="14" t="s">
        <v>146</v>
      </c>
      <c r="C21" s="13" t="s">
        <v>58</v>
      </c>
      <c r="D21" s="13" t="s">
        <v>36</v>
      </c>
      <c r="E21" s="35">
        <v>99320</v>
      </c>
      <c r="F21" s="15" t="s">
        <v>120</v>
      </c>
      <c r="G21" s="37">
        <v>20100909</v>
      </c>
      <c r="H21" s="13" t="s">
        <v>171</v>
      </c>
      <c r="I21" s="38">
        <v>3095.82</v>
      </c>
      <c r="J21" s="37">
        <v>133</v>
      </c>
      <c r="K21" s="38">
        <v>0</v>
      </c>
      <c r="L21" s="37" t="s">
        <v>77</v>
      </c>
    </row>
    <row r="22" spans="1:12" x14ac:dyDescent="0.3">
      <c r="A22" s="13" t="s">
        <v>6</v>
      </c>
      <c r="B22" s="14" t="s">
        <v>147</v>
      </c>
      <c r="C22" s="13" t="s">
        <v>51</v>
      </c>
      <c r="D22" s="13" t="s">
        <v>52</v>
      </c>
      <c r="E22" s="35">
        <v>98363</v>
      </c>
      <c r="F22" s="15" t="s">
        <v>125</v>
      </c>
      <c r="G22" s="37">
        <v>20060124</v>
      </c>
      <c r="H22" s="13" t="s">
        <v>172</v>
      </c>
      <c r="I22" s="38">
        <v>2867.4050000000002</v>
      </c>
      <c r="J22" s="37">
        <v>139</v>
      </c>
      <c r="K22" s="38">
        <v>6030.277</v>
      </c>
      <c r="L22" s="37">
        <v>107</v>
      </c>
    </row>
    <row r="23" spans="1:12" x14ac:dyDescent="0.3">
      <c r="A23" s="13" t="s">
        <v>14</v>
      </c>
      <c r="B23" s="14" t="s">
        <v>148</v>
      </c>
      <c r="C23" s="13" t="s">
        <v>62</v>
      </c>
      <c r="D23" s="13" t="s">
        <v>63</v>
      </c>
      <c r="E23" s="35">
        <v>98261</v>
      </c>
      <c r="F23" s="15" t="s">
        <v>126</v>
      </c>
      <c r="G23" s="37">
        <v>19910614</v>
      </c>
      <c r="H23" s="13" t="s">
        <v>173</v>
      </c>
      <c r="I23" s="38">
        <v>1098.9069999999999</v>
      </c>
      <c r="J23" s="37">
        <v>244</v>
      </c>
      <c r="K23" s="38">
        <v>515.22280000000001</v>
      </c>
      <c r="L23" s="37">
        <v>346</v>
      </c>
    </row>
    <row r="24" spans="1:12" x14ac:dyDescent="0.3">
      <c r="A24" s="13" t="s">
        <v>25</v>
      </c>
      <c r="B24" s="14" t="s">
        <v>149</v>
      </c>
      <c r="C24" s="13" t="s">
        <v>75</v>
      </c>
      <c r="D24" s="13" t="s">
        <v>37</v>
      </c>
      <c r="E24" s="35">
        <v>98122</v>
      </c>
      <c r="F24" s="15" t="s">
        <v>121</v>
      </c>
      <c r="G24" s="37">
        <v>19930510</v>
      </c>
      <c r="H24" s="13" t="s">
        <v>174</v>
      </c>
      <c r="I24" s="38">
        <v>6326.7449999999999</v>
      </c>
      <c r="J24" s="37">
        <v>81</v>
      </c>
      <c r="K24" s="38">
        <v>4616.0640000000003</v>
      </c>
      <c r="L24" s="37">
        <v>126</v>
      </c>
    </row>
    <row r="25" spans="1:12" x14ac:dyDescent="0.3">
      <c r="A25" s="13" t="s">
        <v>20</v>
      </c>
      <c r="B25" s="14" t="s">
        <v>150</v>
      </c>
      <c r="C25" s="13" t="s">
        <v>70</v>
      </c>
      <c r="D25" s="13" t="s">
        <v>36</v>
      </c>
      <c r="E25" s="35">
        <v>99320</v>
      </c>
      <c r="F25" s="15" t="s">
        <v>120</v>
      </c>
      <c r="G25" s="37">
        <v>19930916</v>
      </c>
      <c r="H25" s="13" t="s">
        <v>175</v>
      </c>
      <c r="I25" s="38">
        <v>24719.7</v>
      </c>
      <c r="J25" s="37">
        <v>28</v>
      </c>
      <c r="K25" s="38">
        <v>31245.58</v>
      </c>
      <c r="L25" s="37">
        <v>35</v>
      </c>
    </row>
    <row r="26" spans="1:12" x14ac:dyDescent="0.3">
      <c r="A26" s="13" t="s">
        <v>5</v>
      </c>
      <c r="B26" s="14" t="s">
        <v>151</v>
      </c>
      <c r="C26" s="13" t="s">
        <v>49</v>
      </c>
      <c r="D26" s="13" t="s">
        <v>41</v>
      </c>
      <c r="E26" s="35">
        <v>99352</v>
      </c>
      <c r="F26" s="15" t="s">
        <v>120</v>
      </c>
      <c r="G26" s="37">
        <v>20000202</v>
      </c>
      <c r="H26" s="13" t="s">
        <v>176</v>
      </c>
      <c r="I26" s="38">
        <v>29465.01</v>
      </c>
      <c r="J26" s="37">
        <v>22</v>
      </c>
      <c r="K26" s="38">
        <v>211778</v>
      </c>
      <c r="L26" s="37">
        <v>14</v>
      </c>
    </row>
    <row r="27" spans="1:12" x14ac:dyDescent="0.3">
      <c r="A27" s="13"/>
      <c r="B27" s="13"/>
      <c r="C27" s="13"/>
      <c r="D27" s="13"/>
      <c r="E27" s="35"/>
      <c r="F27" s="13"/>
      <c r="G27" s="37"/>
      <c r="H27" s="13"/>
      <c r="I27" s="37"/>
      <c r="J27" s="37"/>
      <c r="K27" s="37"/>
      <c r="L27" s="37"/>
    </row>
    <row r="28" spans="1:12" x14ac:dyDescent="0.3">
      <c r="I28" s="38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C4BF-90FB-472F-82A8-BE7851BA9FC6}">
  <dimension ref="A1:M28"/>
  <sheetViews>
    <sheetView workbookViewId="0">
      <selection activeCell="P6" sqref="P6"/>
    </sheetView>
  </sheetViews>
  <sheetFormatPr defaultRowHeight="14.4" x14ac:dyDescent="0.3"/>
  <cols>
    <col min="1" max="1" width="20.21875" style="15" customWidth="1"/>
    <col min="2" max="2" width="9.88671875" style="15" customWidth="1"/>
    <col min="3" max="6" width="8.88671875" style="15"/>
    <col min="7" max="7" width="11.6640625" style="15" customWidth="1"/>
    <col min="8" max="8" width="13.5546875" style="15" customWidth="1"/>
    <col min="9" max="9" width="10.33203125" style="15" customWidth="1"/>
    <col min="10" max="10" width="8.88671875" style="15"/>
    <col min="11" max="11" width="11.21875" style="15" customWidth="1"/>
    <col min="12" max="12" width="8.88671875" style="15"/>
    <col min="13" max="13" width="10.88671875" style="15" customWidth="1"/>
    <col min="14" max="16384" width="8.88671875" style="15"/>
  </cols>
  <sheetData>
    <row r="1" spans="1:13" s="1" customFormat="1" x14ac:dyDescent="0.3">
      <c r="A1" s="22"/>
      <c r="B1" s="23"/>
      <c r="C1" s="24" t="s">
        <v>193</v>
      </c>
      <c r="D1" s="24"/>
      <c r="E1" s="24"/>
      <c r="F1" s="18" t="s">
        <v>194</v>
      </c>
      <c r="G1" s="18"/>
      <c r="H1" s="18"/>
      <c r="I1" s="18"/>
      <c r="J1" s="24" t="s">
        <v>192</v>
      </c>
      <c r="K1" s="24"/>
      <c r="L1" s="24"/>
      <c r="M1" s="24"/>
    </row>
    <row r="2" spans="1:13" s="2" customFormat="1" ht="29.4" customHeight="1" x14ac:dyDescent="0.3">
      <c r="A2" s="34" t="s">
        <v>78</v>
      </c>
      <c r="B2" s="20" t="s">
        <v>81</v>
      </c>
      <c r="C2" s="21" t="s">
        <v>177</v>
      </c>
      <c r="D2" s="21" t="s">
        <v>178</v>
      </c>
      <c r="E2" s="21" t="s">
        <v>179</v>
      </c>
      <c r="F2" s="21" t="s">
        <v>79</v>
      </c>
      <c r="G2" s="21" t="s">
        <v>82</v>
      </c>
      <c r="H2" s="21" t="s">
        <v>181</v>
      </c>
      <c r="I2" s="21" t="s">
        <v>80</v>
      </c>
      <c r="J2" s="21" t="s">
        <v>79</v>
      </c>
      <c r="K2" s="21" t="s">
        <v>82</v>
      </c>
      <c r="L2" s="21" t="s">
        <v>181</v>
      </c>
      <c r="M2" s="21" t="s">
        <v>80</v>
      </c>
    </row>
    <row r="3" spans="1:13" s="1" customFormat="1" x14ac:dyDescent="0.3">
      <c r="A3" s="3" t="s">
        <v>94</v>
      </c>
      <c r="B3" s="4">
        <v>5615.8829956054688</v>
      </c>
      <c r="C3" s="9">
        <v>0</v>
      </c>
      <c r="D3" s="4">
        <v>5615.8829956054688</v>
      </c>
      <c r="E3" s="4">
        <v>0</v>
      </c>
      <c r="F3" s="9">
        <v>848.7510461807251</v>
      </c>
      <c r="G3" s="4">
        <v>1056.7871971130371</v>
      </c>
      <c r="H3" s="4">
        <v>175.79058122634888</v>
      </c>
      <c r="I3" s="25">
        <v>3534.5541839599609</v>
      </c>
      <c r="J3" s="7">
        <v>0.15113403303539058</v>
      </c>
      <c r="K3" s="7">
        <v>0.18817827898836076</v>
      </c>
      <c r="L3" s="7">
        <v>3.1302393829057376E-2</v>
      </c>
      <c r="M3" s="7">
        <v>0.62938529643972541</v>
      </c>
    </row>
    <row r="4" spans="1:13" s="1" customFormat="1" x14ac:dyDescent="0.3">
      <c r="A4" s="3" t="s">
        <v>95</v>
      </c>
      <c r="B4" s="4">
        <v>38172.50220489502</v>
      </c>
      <c r="C4" s="9">
        <v>0</v>
      </c>
      <c r="D4" s="4">
        <v>38172.50220489502</v>
      </c>
      <c r="E4" s="4">
        <v>0</v>
      </c>
      <c r="F4" s="9">
        <v>14554.255645751953</v>
      </c>
      <c r="G4" s="4">
        <v>14129.861145019531</v>
      </c>
      <c r="H4" s="4">
        <v>14.751892805099487</v>
      </c>
      <c r="I4" s="25">
        <v>9473.6335916519165</v>
      </c>
      <c r="J4" s="7">
        <v>0.38127591342140521</v>
      </c>
      <c r="K4" s="7">
        <v>0.37015810672237254</v>
      </c>
      <c r="L4" s="7">
        <v>3.8645338798900614E-4</v>
      </c>
      <c r="M4" s="7">
        <v>0.24817952831075016</v>
      </c>
    </row>
    <row r="5" spans="1:13" s="1" customFormat="1" x14ac:dyDescent="0.3">
      <c r="A5" s="3" t="s">
        <v>96</v>
      </c>
      <c r="B5" s="4">
        <v>17482.459991455078</v>
      </c>
      <c r="C5" s="9">
        <v>0</v>
      </c>
      <c r="D5" s="4">
        <v>17482.459991455078</v>
      </c>
      <c r="E5" s="4">
        <v>0</v>
      </c>
      <c r="F5" s="9">
        <v>3073.0109612941742</v>
      </c>
      <c r="G5" s="4">
        <v>2843.7173614501953</v>
      </c>
      <c r="H5" s="4">
        <v>4142.0941953659058</v>
      </c>
      <c r="I5" s="25">
        <v>7423.637622833252</v>
      </c>
      <c r="J5" s="7">
        <v>0.17577680502607604</v>
      </c>
      <c r="K5" s="7">
        <v>0.16266116798437533</v>
      </c>
      <c r="L5" s="7">
        <v>0.23692856711186194</v>
      </c>
      <c r="M5" s="7">
        <v>0.42463346842845412</v>
      </c>
    </row>
    <row r="6" spans="1:13" s="1" customFormat="1" x14ac:dyDescent="0.3">
      <c r="A6" s="3" t="s">
        <v>97</v>
      </c>
      <c r="B6" s="4">
        <v>1734.8822021484375</v>
      </c>
      <c r="C6" s="9">
        <v>1273.6964111328125</v>
      </c>
      <c r="D6" s="4">
        <v>442.40118408203125</v>
      </c>
      <c r="E6" s="4">
        <v>18.784692764282227</v>
      </c>
      <c r="F6" s="9">
        <v>15.332212448120117</v>
      </c>
      <c r="G6" s="4">
        <v>0</v>
      </c>
      <c r="H6" s="4">
        <v>1508.5281982421875</v>
      </c>
      <c r="I6" s="25">
        <v>211.02186584472656</v>
      </c>
      <c r="J6" s="7">
        <v>8.8376100862254878E-3</v>
      </c>
      <c r="K6" s="7">
        <v>0</v>
      </c>
      <c r="L6" s="7">
        <v>0.86952773875601552</v>
      </c>
      <c r="M6" s="7">
        <v>0.12163469403478923</v>
      </c>
    </row>
    <row r="7" spans="1:13" s="1" customFormat="1" x14ac:dyDescent="0.3">
      <c r="A7" s="3" t="s">
        <v>98</v>
      </c>
      <c r="B7" s="4">
        <v>4698.0066833496094</v>
      </c>
      <c r="C7" s="9">
        <v>0</v>
      </c>
      <c r="D7" s="4">
        <v>4698.0066833496094</v>
      </c>
      <c r="E7" s="4">
        <v>0</v>
      </c>
      <c r="F7" s="9">
        <v>210.67703881859779</v>
      </c>
      <c r="G7" s="4">
        <v>0</v>
      </c>
      <c r="H7" s="4">
        <v>2757.9940948486328</v>
      </c>
      <c r="I7" s="25">
        <v>1729.3355865478516</v>
      </c>
      <c r="J7" s="7">
        <v>4.4843920628139286E-2</v>
      </c>
      <c r="K7" s="7">
        <v>0</v>
      </c>
      <c r="L7" s="7">
        <v>0.58705623059740386</v>
      </c>
      <c r="M7" s="7">
        <v>0.36809985662150246</v>
      </c>
    </row>
    <row r="8" spans="1:13" s="1" customFormat="1" x14ac:dyDescent="0.3">
      <c r="A8" s="3" t="s">
        <v>99</v>
      </c>
      <c r="B8" s="4">
        <v>10338.780517578125</v>
      </c>
      <c r="C8" s="9">
        <v>0</v>
      </c>
      <c r="D8" s="4">
        <v>10338.780517578125</v>
      </c>
      <c r="E8" s="4">
        <v>0</v>
      </c>
      <c r="F8" s="9">
        <v>4308.1034545898438</v>
      </c>
      <c r="G8" s="4">
        <v>2536.3666839599609</v>
      </c>
      <c r="H8" s="4">
        <v>44.827587485313416</v>
      </c>
      <c r="I8" s="25">
        <v>3449.4827651977539</v>
      </c>
      <c r="J8" s="7">
        <v>0.41669357882829139</v>
      </c>
      <c r="K8" s="7">
        <v>0.24532551780624401</v>
      </c>
      <c r="L8" s="7">
        <v>4.3358679884051106E-3</v>
      </c>
      <c r="M8" s="7">
        <v>0.33364503282886215</v>
      </c>
    </row>
    <row r="9" spans="1:13" s="1" customFormat="1" x14ac:dyDescent="0.3">
      <c r="A9" s="3" t="s">
        <v>100</v>
      </c>
      <c r="B9" s="4">
        <v>2413.2632141113281</v>
      </c>
      <c r="C9" s="9">
        <v>0</v>
      </c>
      <c r="D9" s="4">
        <v>2413.2632141113281</v>
      </c>
      <c r="E9" s="4">
        <v>0</v>
      </c>
      <c r="F9" s="9">
        <v>309.6383490562439</v>
      </c>
      <c r="G9" s="4">
        <v>421.02607154846191</v>
      </c>
      <c r="H9" s="4">
        <v>44.646762371063232</v>
      </c>
      <c r="I9" s="25">
        <v>1637.9520378112793</v>
      </c>
      <c r="J9" s="7">
        <v>0.12830691125844168</v>
      </c>
      <c r="K9" s="7">
        <v>0.17446338596078198</v>
      </c>
      <c r="L9" s="7">
        <v>1.8500577189423648E-2</v>
      </c>
      <c r="M9" s="7">
        <v>0.67872912835761545</v>
      </c>
    </row>
    <row r="10" spans="1:13" s="1" customFormat="1" x14ac:dyDescent="0.3">
      <c r="A10" s="3" t="s">
        <v>101</v>
      </c>
      <c r="B10" s="4">
        <v>2091.198486328125</v>
      </c>
      <c r="C10" s="9">
        <v>0</v>
      </c>
      <c r="D10" s="4">
        <v>2091.198486328125</v>
      </c>
      <c r="E10" s="4">
        <v>0</v>
      </c>
      <c r="F10" s="9">
        <v>0</v>
      </c>
      <c r="G10" s="4">
        <v>0</v>
      </c>
      <c r="H10" s="4">
        <v>1086.1900634765625</v>
      </c>
      <c r="I10" s="25">
        <v>1005.0083618164063</v>
      </c>
      <c r="J10" s="7">
        <v>0</v>
      </c>
      <c r="K10" s="7">
        <v>0</v>
      </c>
      <c r="L10" s="7">
        <v>0.51941031450523489</v>
      </c>
      <c r="M10" s="7">
        <v>0.48058965630807787</v>
      </c>
    </row>
    <row r="11" spans="1:13" s="1" customFormat="1" x14ac:dyDescent="0.3">
      <c r="A11" s="3" t="s">
        <v>102</v>
      </c>
      <c r="B11" s="4">
        <v>167946.814453125</v>
      </c>
      <c r="C11" s="9">
        <v>0</v>
      </c>
      <c r="D11" s="4">
        <v>167946.814453125</v>
      </c>
      <c r="E11" s="4">
        <v>0</v>
      </c>
      <c r="F11" s="9">
        <v>156861.0078125</v>
      </c>
      <c r="G11" s="4">
        <v>11085.80712890625</v>
      </c>
      <c r="H11" s="4">
        <v>0</v>
      </c>
      <c r="I11" s="25">
        <v>0</v>
      </c>
      <c r="J11" s="7">
        <v>0.93399215890624043</v>
      </c>
      <c r="K11" s="7">
        <v>6.6007844001116006E-2</v>
      </c>
      <c r="L11" s="7">
        <v>0</v>
      </c>
      <c r="M11" s="7">
        <v>0</v>
      </c>
    </row>
    <row r="12" spans="1:13" s="1" customFormat="1" x14ac:dyDescent="0.3">
      <c r="A12" s="3" t="s">
        <v>103</v>
      </c>
      <c r="B12" s="4">
        <v>5434.4575653076172</v>
      </c>
      <c r="C12" s="9">
        <v>0</v>
      </c>
      <c r="D12" s="4">
        <v>5434.4575653076172</v>
      </c>
      <c r="E12" s="4">
        <v>0</v>
      </c>
      <c r="F12" s="9">
        <v>3269.3481979370117</v>
      </c>
      <c r="G12" s="4">
        <v>106.00504779815674</v>
      </c>
      <c r="H12" s="4">
        <v>831.79561614990234</v>
      </c>
      <c r="I12" s="25">
        <v>1227.3086738586426</v>
      </c>
      <c r="J12" s="7">
        <v>0.60159604866690142</v>
      </c>
      <c r="K12" s="7">
        <v>1.9506095415091594E-2</v>
      </c>
      <c r="L12" s="7">
        <v>0.15305954755446113</v>
      </c>
      <c r="M12" s="7">
        <v>0.22583830292346221</v>
      </c>
    </row>
    <row r="13" spans="1:13" s="1" customFormat="1" x14ac:dyDescent="0.3">
      <c r="A13" s="3" t="s">
        <v>104</v>
      </c>
      <c r="B13" s="4">
        <v>1483.0319786071777</v>
      </c>
      <c r="C13" s="9">
        <v>0</v>
      </c>
      <c r="D13" s="4">
        <v>1353.149715423584</v>
      </c>
      <c r="E13" s="4">
        <v>129.88226318359375</v>
      </c>
      <c r="F13" s="9">
        <v>0</v>
      </c>
      <c r="G13" s="4">
        <v>0</v>
      </c>
      <c r="H13" s="4">
        <v>74.230445265769958</v>
      </c>
      <c r="I13" s="25">
        <v>1408.8015213012695</v>
      </c>
      <c r="J13" s="7">
        <v>0</v>
      </c>
      <c r="K13" s="7">
        <v>0</v>
      </c>
      <c r="L13" s="7">
        <v>5.0053165634017634E-2</v>
      </c>
      <c r="M13" s="7">
        <v>0.94994682624738591</v>
      </c>
    </row>
    <row r="14" spans="1:13" s="1" customFormat="1" x14ac:dyDescent="0.3">
      <c r="A14" s="3" t="s">
        <v>105</v>
      </c>
      <c r="B14" s="4">
        <v>3221.6147880554199</v>
      </c>
      <c r="C14" s="9">
        <v>483.17913818359375</v>
      </c>
      <c r="D14" s="4">
        <v>2738.4356498718262</v>
      </c>
      <c r="E14" s="4">
        <v>0</v>
      </c>
      <c r="F14" s="9">
        <v>0</v>
      </c>
      <c r="G14" s="4">
        <v>0</v>
      </c>
      <c r="H14" s="4">
        <v>12.615643501281738</v>
      </c>
      <c r="I14" s="25">
        <v>3208.9991264343198</v>
      </c>
      <c r="J14" s="7">
        <v>0</v>
      </c>
      <c r="K14" s="7">
        <v>0</v>
      </c>
      <c r="L14" s="7">
        <v>3.9159379166174594E-3</v>
      </c>
      <c r="M14" s="7">
        <v>0.99608405645893228</v>
      </c>
    </row>
    <row r="15" spans="1:13" s="1" customFormat="1" x14ac:dyDescent="0.3">
      <c r="A15" s="3" t="s">
        <v>106</v>
      </c>
      <c r="B15" s="4">
        <v>2224.6761856079102</v>
      </c>
      <c r="C15" s="9">
        <v>0</v>
      </c>
      <c r="D15" s="4">
        <v>2224.6761856079102</v>
      </c>
      <c r="E15" s="4">
        <v>0</v>
      </c>
      <c r="F15" s="9">
        <v>0</v>
      </c>
      <c r="G15" s="4">
        <v>822.93523406982422</v>
      </c>
      <c r="H15" s="4">
        <v>851.42977142333984</v>
      </c>
      <c r="I15" s="25">
        <v>550.31119346618652</v>
      </c>
      <c r="J15" s="7">
        <v>0</v>
      </c>
      <c r="K15" s="7">
        <v>0.36991236719916193</v>
      </c>
      <c r="L15" s="7">
        <v>0.38272076490569346</v>
      </c>
      <c r="M15" s="7">
        <v>0.24736687389666542</v>
      </c>
    </row>
    <row r="16" spans="1:13" s="1" customFormat="1" x14ac:dyDescent="0.3">
      <c r="A16" s="3" t="s">
        <v>107</v>
      </c>
      <c r="B16" s="4">
        <v>14358.662841796875</v>
      </c>
      <c r="C16" s="9">
        <v>0</v>
      </c>
      <c r="D16" s="4">
        <v>14358.662841796875</v>
      </c>
      <c r="E16" s="4">
        <v>0</v>
      </c>
      <c r="F16" s="9">
        <v>1986.1774349212646</v>
      </c>
      <c r="G16" s="4">
        <v>5851.1061401367188</v>
      </c>
      <c r="H16" s="4">
        <v>1911.6400413513184</v>
      </c>
      <c r="I16" s="25">
        <v>4609.7392578125</v>
      </c>
      <c r="J16" s="7">
        <v>0.1383260723372978</v>
      </c>
      <c r="K16" s="7">
        <v>0.40749658966186147</v>
      </c>
      <c r="L16" s="7">
        <v>0.13313496266425959</v>
      </c>
      <c r="M16" s="7">
        <v>0.3210423775947947</v>
      </c>
    </row>
    <row r="17" spans="1:13" s="1" customFormat="1" x14ac:dyDescent="0.3">
      <c r="A17" s="3" t="s">
        <v>108</v>
      </c>
      <c r="B17" s="4">
        <v>1600.3784828186035</v>
      </c>
      <c r="C17" s="9">
        <v>0</v>
      </c>
      <c r="D17" s="4">
        <v>1600.3784828186035</v>
      </c>
      <c r="E17" s="4">
        <v>0</v>
      </c>
      <c r="F17" s="9">
        <v>0</v>
      </c>
      <c r="G17" s="4">
        <v>0</v>
      </c>
      <c r="H17" s="4">
        <v>293.23802220821381</v>
      </c>
      <c r="I17" s="25">
        <v>1307.1404628753662</v>
      </c>
      <c r="J17" s="7">
        <v>0</v>
      </c>
      <c r="K17" s="7">
        <v>0</v>
      </c>
      <c r="L17" s="7">
        <v>0.183230420401404</v>
      </c>
      <c r="M17" s="7">
        <v>0.81676958101387154</v>
      </c>
    </row>
    <row r="18" spans="1:13" s="1" customFormat="1" x14ac:dyDescent="0.3">
      <c r="A18" s="3" t="s">
        <v>109</v>
      </c>
      <c r="B18" s="4">
        <v>4833.6501579284668</v>
      </c>
      <c r="C18" s="9">
        <v>0</v>
      </c>
      <c r="D18" s="4">
        <v>4833.6501579284668</v>
      </c>
      <c r="E18" s="4">
        <v>0</v>
      </c>
      <c r="F18" s="9">
        <v>1121.9596347808838</v>
      </c>
      <c r="G18" s="4">
        <v>0</v>
      </c>
      <c r="H18" s="4">
        <v>2075.2986030578613</v>
      </c>
      <c r="I18" s="25">
        <v>1636.391975402832</v>
      </c>
      <c r="J18" s="7">
        <v>0.23211436453268608</v>
      </c>
      <c r="K18" s="7">
        <v>0</v>
      </c>
      <c r="L18" s="7">
        <v>0.42934398130858142</v>
      </c>
      <c r="M18" s="7">
        <v>0.33854166560207416</v>
      </c>
    </row>
    <row r="19" spans="1:13" s="1" customFormat="1" x14ac:dyDescent="0.3">
      <c r="A19" s="3" t="s">
        <v>110</v>
      </c>
      <c r="B19" s="4">
        <v>1738.6922340393066</v>
      </c>
      <c r="C19" s="9">
        <v>1738.6922340393066</v>
      </c>
      <c r="D19" s="4">
        <v>0</v>
      </c>
      <c r="E19" s="4">
        <v>0</v>
      </c>
      <c r="F19" s="9">
        <v>117.32548522949219</v>
      </c>
      <c r="G19" s="4">
        <v>1572.7586402893066</v>
      </c>
      <c r="H19" s="4">
        <v>33.238014221191406</v>
      </c>
      <c r="I19" s="25">
        <v>15.370059013366699</v>
      </c>
      <c r="J19" s="7">
        <v>6.7479156421446237E-2</v>
      </c>
      <c r="K19" s="7">
        <v>0.90456413705575411</v>
      </c>
      <c r="L19" s="7">
        <v>1.9116674918351301E-2</v>
      </c>
      <c r="M19" s="7">
        <v>8.8400113099137631E-3</v>
      </c>
    </row>
    <row r="20" spans="1:13" s="1" customFormat="1" x14ac:dyDescent="0.3">
      <c r="A20" s="3" t="s">
        <v>111</v>
      </c>
      <c r="B20" s="4">
        <v>73997.3017578125</v>
      </c>
      <c r="C20" s="9">
        <v>0</v>
      </c>
      <c r="D20" s="4">
        <v>73997.3017578125</v>
      </c>
      <c r="E20" s="4">
        <v>0</v>
      </c>
      <c r="F20" s="9">
        <v>44449.228179931641</v>
      </c>
      <c r="G20" s="4">
        <v>27168.238159179688</v>
      </c>
      <c r="H20" s="4">
        <v>0</v>
      </c>
      <c r="I20" s="25">
        <v>2379.8359603881836</v>
      </c>
      <c r="J20" s="7">
        <v>0.60068714836941706</v>
      </c>
      <c r="K20" s="7">
        <v>0.36715174085805519</v>
      </c>
      <c r="L20" s="7">
        <v>0</v>
      </c>
      <c r="M20" s="7">
        <v>3.2161118092889449E-2</v>
      </c>
    </row>
    <row r="21" spans="1:13" s="1" customFormat="1" x14ac:dyDescent="0.3">
      <c r="A21" s="3" t="s">
        <v>112</v>
      </c>
      <c r="B21" s="4">
        <v>2661.429931640625</v>
      </c>
      <c r="C21" s="9">
        <v>0</v>
      </c>
      <c r="D21" s="4">
        <v>2661.429931640625</v>
      </c>
      <c r="E21" s="4">
        <v>0</v>
      </c>
      <c r="F21" s="9">
        <v>1361.16064453125</v>
      </c>
      <c r="G21" s="4">
        <v>463.91085815429688</v>
      </c>
      <c r="H21" s="4">
        <v>2.9142136573791504</v>
      </c>
      <c r="I21" s="25">
        <v>833.444091796875</v>
      </c>
      <c r="J21" s="7">
        <v>0.51143959431318542</v>
      </c>
      <c r="K21" s="7">
        <v>0.1743088753301581</v>
      </c>
      <c r="L21" s="7">
        <v>1.0949804173813805E-3</v>
      </c>
      <c r="M21" s="7">
        <v>0.31315650353533919</v>
      </c>
    </row>
    <row r="22" spans="1:13" s="1" customFormat="1" x14ac:dyDescent="0.3">
      <c r="A22" s="3" t="s">
        <v>113</v>
      </c>
      <c r="B22" s="4">
        <v>3772.5652465820313</v>
      </c>
      <c r="C22" s="9">
        <v>0</v>
      </c>
      <c r="D22" s="4">
        <v>3772.5652465820313</v>
      </c>
      <c r="E22" s="4">
        <v>0</v>
      </c>
      <c r="F22" s="9">
        <v>502.16989421844482</v>
      </c>
      <c r="G22" s="4">
        <v>1014.474365234375</v>
      </c>
      <c r="H22" s="4">
        <v>520.81580495834351</v>
      </c>
      <c r="I22" s="25">
        <v>1735.1051483154297</v>
      </c>
      <c r="J22" s="7">
        <v>0.13311098984263137</v>
      </c>
      <c r="K22" s="7">
        <v>0.26890836842477289</v>
      </c>
      <c r="L22" s="7">
        <v>0.1380534917004301</v>
      </c>
      <c r="M22" s="7">
        <v>0.45992714105804966</v>
      </c>
    </row>
    <row r="23" spans="1:13" s="1" customFormat="1" x14ac:dyDescent="0.3">
      <c r="A23" s="3" t="s">
        <v>114</v>
      </c>
      <c r="B23" s="4">
        <v>63651.619873046875</v>
      </c>
      <c r="C23" s="9">
        <v>16.459208846092224</v>
      </c>
      <c r="D23" s="4">
        <v>63058.103515625</v>
      </c>
      <c r="E23" s="4">
        <v>577.05636215209961</v>
      </c>
      <c r="F23" s="9">
        <v>19763.898071289063</v>
      </c>
      <c r="G23" s="4">
        <v>30939.112548828125</v>
      </c>
      <c r="H23" s="4">
        <v>8938.8729248046875</v>
      </c>
      <c r="I23" s="25">
        <v>4009.7350196838379</v>
      </c>
      <c r="J23" s="7">
        <v>0.31050110131852338</v>
      </c>
      <c r="K23" s="7">
        <v>0.48606952361206468</v>
      </c>
      <c r="L23" s="7">
        <v>0.14043433525546192</v>
      </c>
      <c r="M23" s="7">
        <v>6.2995019257659934E-2</v>
      </c>
    </row>
    <row r="24" spans="1:13" s="1" customFormat="1" x14ac:dyDescent="0.3">
      <c r="A24" s="3" t="s">
        <v>115</v>
      </c>
      <c r="B24" s="4">
        <v>2305.3574447631836</v>
      </c>
      <c r="C24" s="9">
        <v>0</v>
      </c>
      <c r="D24" s="4">
        <v>2305.3574447631836</v>
      </c>
      <c r="E24" s="4">
        <v>0</v>
      </c>
      <c r="F24" s="9">
        <v>215.87889385223389</v>
      </c>
      <c r="G24" s="4">
        <v>844.84439849853516</v>
      </c>
      <c r="H24" s="4">
        <v>31.328848600387573</v>
      </c>
      <c r="I24" s="25">
        <v>1213.3052959442139</v>
      </c>
      <c r="J24" s="7">
        <v>9.3642265472810404E-2</v>
      </c>
      <c r="K24" s="7">
        <v>0.36647002416812691</v>
      </c>
      <c r="L24" s="7">
        <v>1.3589583980373078E-2</v>
      </c>
      <c r="M24" s="7">
        <v>0.52629812296585088</v>
      </c>
    </row>
    <row r="25" spans="1:13" s="1" customFormat="1" x14ac:dyDescent="0.3">
      <c r="A25" s="3" t="s">
        <v>116</v>
      </c>
      <c r="B25" s="4">
        <v>1395.6728515625</v>
      </c>
      <c r="C25" s="9">
        <v>0</v>
      </c>
      <c r="D25" s="4">
        <v>1395.6728515625</v>
      </c>
      <c r="E25" s="4">
        <v>0</v>
      </c>
      <c r="F25" s="9">
        <v>44.037006378173828</v>
      </c>
      <c r="G25" s="4">
        <v>0</v>
      </c>
      <c r="H25" s="4">
        <v>272.47686767578125</v>
      </c>
      <c r="I25" s="25">
        <v>1079.158935546875</v>
      </c>
      <c r="J25" s="7">
        <v>3.1552527749517376E-2</v>
      </c>
      <c r="K25" s="7">
        <v>0</v>
      </c>
      <c r="L25" s="7">
        <v>0.19522975414384164</v>
      </c>
      <c r="M25" s="7">
        <v>0.77321768804109237</v>
      </c>
    </row>
    <row r="26" spans="1:13" s="1" customFormat="1" x14ac:dyDescent="0.3">
      <c r="A26" s="3" t="s">
        <v>117</v>
      </c>
      <c r="B26" s="4">
        <v>5392.56103515625</v>
      </c>
      <c r="C26" s="9">
        <v>0</v>
      </c>
      <c r="D26" s="4">
        <v>5392.56103515625</v>
      </c>
      <c r="E26" s="4">
        <v>0</v>
      </c>
      <c r="F26" s="9">
        <v>170.96720361709595</v>
      </c>
      <c r="G26" s="4">
        <v>0</v>
      </c>
      <c r="H26" s="4">
        <v>2457.3507308959961</v>
      </c>
      <c r="I26" s="25">
        <v>2764.2430877685547</v>
      </c>
      <c r="J26" s="7">
        <v>3.1704268621623892E-2</v>
      </c>
      <c r="K26" s="7">
        <v>0</v>
      </c>
      <c r="L26" s="7">
        <v>0.45569270609559159</v>
      </c>
      <c r="M26" s="7">
        <v>0.51260302289530979</v>
      </c>
    </row>
    <row r="27" spans="1:13" s="1" customFormat="1" x14ac:dyDescent="0.3">
      <c r="A27" s="3" t="s">
        <v>118</v>
      </c>
      <c r="B27" s="4">
        <v>2313.8855819702148</v>
      </c>
      <c r="C27" s="9">
        <v>0</v>
      </c>
      <c r="D27" s="4">
        <v>2281.4508056640625</v>
      </c>
      <c r="E27" s="4">
        <v>32.434818744659424</v>
      </c>
      <c r="F27" s="9">
        <v>5.5803196430206299</v>
      </c>
      <c r="G27" s="4">
        <v>0</v>
      </c>
      <c r="H27" s="4">
        <v>583.1412935256958</v>
      </c>
      <c r="I27" s="25">
        <v>1725.1639938354492</v>
      </c>
      <c r="J27" s="7">
        <v>2.4116661975434107E-3</v>
      </c>
      <c r="K27" s="7">
        <v>0</v>
      </c>
      <c r="L27" s="7">
        <v>0.25201820611595055</v>
      </c>
      <c r="M27" s="7">
        <v>0.7455701385055159</v>
      </c>
    </row>
    <row r="28" spans="1:13" x14ac:dyDescent="0.3">
      <c r="A28" s="3"/>
    </row>
  </sheetData>
  <mergeCells count="3">
    <mergeCell ref="C1:E1"/>
    <mergeCell ref="F1:I1"/>
    <mergeCell ref="J1:M1"/>
  </mergeCells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775E2-54EA-4396-BE70-B91B35D45F28}">
  <dimension ref="A1:U29"/>
  <sheetViews>
    <sheetView workbookViewId="0">
      <selection activeCell="V9" sqref="V9"/>
    </sheetView>
  </sheetViews>
  <sheetFormatPr defaultRowHeight="14.4" x14ac:dyDescent="0.3"/>
  <cols>
    <col min="1" max="1" width="14.77734375" style="1" customWidth="1"/>
    <col min="2" max="13" width="8.88671875" style="5"/>
    <col min="14" max="16" width="8.88671875" style="27"/>
    <col min="17" max="17" width="9.5546875" style="27" bestFit="1" customWidth="1"/>
    <col min="18" max="21" width="8.88671875" style="5"/>
    <col min="22" max="16384" width="8.88671875" style="1"/>
  </cols>
  <sheetData>
    <row r="1" spans="1:21" x14ac:dyDescent="0.3">
      <c r="A1" s="22"/>
      <c r="B1" s="24" t="s">
        <v>188</v>
      </c>
      <c r="C1" s="24"/>
      <c r="D1" s="24"/>
      <c r="E1" s="24"/>
      <c r="F1" s="24"/>
      <c r="G1" s="24"/>
      <c r="H1" s="24"/>
      <c r="I1" s="24"/>
      <c r="J1" s="24" t="s">
        <v>189</v>
      </c>
      <c r="K1" s="24"/>
      <c r="L1" s="24"/>
      <c r="M1" s="24"/>
      <c r="N1" s="29" t="s">
        <v>195</v>
      </c>
      <c r="O1" s="29"/>
      <c r="P1" s="29"/>
      <c r="Q1" s="29"/>
      <c r="R1" s="24" t="s">
        <v>196</v>
      </c>
      <c r="S1" s="24"/>
      <c r="T1" s="24"/>
      <c r="U1" s="24"/>
    </row>
    <row r="2" spans="1:21" x14ac:dyDescent="0.3">
      <c r="A2" s="31" t="s">
        <v>78</v>
      </c>
      <c r="B2" s="32" t="s">
        <v>83</v>
      </c>
      <c r="C2" s="32" t="s">
        <v>84</v>
      </c>
      <c r="D2" s="32" t="s">
        <v>85</v>
      </c>
      <c r="E2" s="32" t="s">
        <v>86</v>
      </c>
      <c r="F2" s="32" t="s">
        <v>87</v>
      </c>
      <c r="G2" s="32" t="s">
        <v>88</v>
      </c>
      <c r="H2" s="32" t="s">
        <v>89</v>
      </c>
      <c r="I2" s="32" t="s">
        <v>90</v>
      </c>
      <c r="J2" s="33" t="s">
        <v>185</v>
      </c>
      <c r="K2" s="33" t="s">
        <v>186</v>
      </c>
      <c r="L2" s="33" t="s">
        <v>184</v>
      </c>
      <c r="M2" s="33" t="s">
        <v>187</v>
      </c>
      <c r="N2" s="33" t="s">
        <v>185</v>
      </c>
      <c r="O2" s="33" t="s">
        <v>186</v>
      </c>
      <c r="P2" s="33" t="s">
        <v>184</v>
      </c>
      <c r="Q2" s="33" t="s">
        <v>187</v>
      </c>
      <c r="R2" s="33" t="s">
        <v>185</v>
      </c>
      <c r="S2" s="33" t="s">
        <v>186</v>
      </c>
      <c r="T2" s="33" t="s">
        <v>184</v>
      </c>
      <c r="U2" s="33" t="s">
        <v>187</v>
      </c>
    </row>
    <row r="3" spans="1:21" x14ac:dyDescent="0.3">
      <c r="A3" s="28" t="s">
        <v>94</v>
      </c>
      <c r="B3" s="4">
        <v>23.162322282791138</v>
      </c>
      <c r="C3" s="4">
        <v>68.208576202392578</v>
      </c>
      <c r="D3" s="4">
        <v>124.66779327392578</v>
      </c>
      <c r="E3" s="4">
        <v>89.852821350097656</v>
      </c>
      <c r="F3" s="4">
        <v>67.321277618408203</v>
      </c>
      <c r="G3" s="4">
        <v>118.26324462890625</v>
      </c>
      <c r="H3" s="4">
        <v>102.40117645263672</v>
      </c>
      <c r="I3" s="4">
        <v>54.650967597961426</v>
      </c>
      <c r="J3" s="9">
        <v>67.321277618408203</v>
      </c>
      <c r="K3" s="4">
        <v>185.58452224731445</v>
      </c>
      <c r="L3" s="4">
        <v>287.98569869995117</v>
      </c>
      <c r="M3" s="25">
        <v>342.6366662979126</v>
      </c>
      <c r="N3" s="4">
        <v>44.158955335617065</v>
      </c>
      <c r="O3" s="4">
        <v>94.213623762130737</v>
      </c>
      <c r="P3" s="4">
        <v>71.947006940841675</v>
      </c>
      <c r="Q3" s="4">
        <v>36.745153188705444</v>
      </c>
      <c r="R3" s="30">
        <v>1.9064994777499384</v>
      </c>
      <c r="S3" s="26">
        <v>1.0311119330561029</v>
      </c>
      <c r="T3" s="26">
        <v>0.33302834022465311</v>
      </c>
      <c r="U3" s="26">
        <v>0.12012478808324099</v>
      </c>
    </row>
    <row r="4" spans="1:21" x14ac:dyDescent="0.3">
      <c r="A4" s="28" t="s">
        <v>95</v>
      </c>
      <c r="B4" s="4">
        <v>1343.7342376708984</v>
      </c>
      <c r="C4" s="4">
        <v>1362.3086242675781</v>
      </c>
      <c r="D4" s="4">
        <v>1271.3288269042969</v>
      </c>
      <c r="E4" s="4">
        <v>1320.1556091308594</v>
      </c>
      <c r="F4" s="4">
        <v>703.5113525390625</v>
      </c>
      <c r="G4" s="4">
        <v>2103.582763671875</v>
      </c>
      <c r="H4" s="4">
        <v>1476.4634094238281</v>
      </c>
      <c r="I4" s="4">
        <v>1332.3254699707031</v>
      </c>
      <c r="J4" s="9">
        <v>703.5113525390625</v>
      </c>
      <c r="K4" s="4">
        <v>2807.0941162109375</v>
      </c>
      <c r="L4" s="4">
        <v>4283.5575256347656</v>
      </c>
      <c r="M4" s="25">
        <v>5615.8829956054688</v>
      </c>
      <c r="N4" s="4">
        <v>-640.22288513183594</v>
      </c>
      <c r="O4" s="4">
        <v>101.05125427246094</v>
      </c>
      <c r="P4" s="4">
        <v>306.18583679199219</v>
      </c>
      <c r="Q4" s="4">
        <v>318.35569763183594</v>
      </c>
      <c r="R4" s="30">
        <v>-0.47645052658741333</v>
      </c>
      <c r="S4" s="26">
        <v>3.7342813631589256E-2</v>
      </c>
      <c r="T4" s="26">
        <v>7.6981952089340125E-2</v>
      </c>
      <c r="U4" s="26">
        <v>6.0095150005854768E-2</v>
      </c>
    </row>
    <row r="5" spans="1:21" x14ac:dyDescent="0.3">
      <c r="A5" s="28" t="s">
        <v>96</v>
      </c>
      <c r="B5" s="4">
        <v>90.580315232276917</v>
      </c>
      <c r="C5" s="4">
        <v>198.48612213134766</v>
      </c>
      <c r="D5" s="4">
        <v>139.94953918457031</v>
      </c>
      <c r="E5" s="4">
        <v>193.86039352416992</v>
      </c>
      <c r="F5" s="4">
        <v>127.75441694259644</v>
      </c>
      <c r="G5" s="4">
        <v>237.42640686035156</v>
      </c>
      <c r="H5" s="4">
        <v>77.291843414306641</v>
      </c>
      <c r="I5" s="4">
        <v>159.96635818481445</v>
      </c>
      <c r="J5" s="9">
        <v>127.75441694259644</v>
      </c>
      <c r="K5" s="4">
        <v>365.180823802948</v>
      </c>
      <c r="L5" s="4">
        <v>442.47266721725464</v>
      </c>
      <c r="M5" s="25">
        <v>602.43902540206909</v>
      </c>
      <c r="N5" s="4">
        <v>37.174101710319519</v>
      </c>
      <c r="O5" s="4">
        <v>76.114386439323425</v>
      </c>
      <c r="P5" s="4">
        <v>13.456690669059753</v>
      </c>
      <c r="Q5" s="4">
        <v>-20.437344670295715</v>
      </c>
      <c r="R5" s="30">
        <v>0.41039934134688344</v>
      </c>
      <c r="S5" s="26">
        <v>0.26331104756923773</v>
      </c>
      <c r="T5" s="26">
        <v>3.136640918907143E-2</v>
      </c>
      <c r="U5" s="26">
        <v>-3.2811237754807328E-2</v>
      </c>
    </row>
    <row r="6" spans="1:21" x14ac:dyDescent="0.3">
      <c r="A6" s="28" t="s">
        <v>97</v>
      </c>
      <c r="B6" s="4">
        <v>134.91589164733887</v>
      </c>
      <c r="C6" s="4">
        <v>218.99495315551758</v>
      </c>
      <c r="D6" s="4">
        <v>158.49452590942383</v>
      </c>
      <c r="E6" s="4">
        <v>66.955425262451172</v>
      </c>
      <c r="F6" s="4">
        <v>142.07737636566162</v>
      </c>
      <c r="G6" s="4">
        <v>95.168210983276367</v>
      </c>
      <c r="H6" s="4">
        <v>197.58621025085449</v>
      </c>
      <c r="I6" s="4">
        <v>52.26661205291748</v>
      </c>
      <c r="J6" s="9">
        <v>142.07737636566162</v>
      </c>
      <c r="K6" s="4">
        <v>237.24558734893799</v>
      </c>
      <c r="L6" s="4">
        <v>434.83179759979248</v>
      </c>
      <c r="M6" s="25">
        <v>487.09840965270996</v>
      </c>
      <c r="N6" s="4">
        <v>7.1614847183227539</v>
      </c>
      <c r="O6" s="4">
        <v>-116.66525745391846</v>
      </c>
      <c r="P6" s="4">
        <v>-77.573573112487793</v>
      </c>
      <c r="Q6" s="4">
        <v>-92.262386322021484</v>
      </c>
      <c r="R6" s="30">
        <v>5.3081105797695032E-2</v>
      </c>
      <c r="S6" s="26">
        <v>-0.32964589575915942</v>
      </c>
      <c r="T6" s="26">
        <v>-0.15139102270660229</v>
      </c>
      <c r="U6" s="26">
        <v>-0.15924858389286917</v>
      </c>
    </row>
    <row r="7" spans="1:21" x14ac:dyDescent="0.3">
      <c r="A7" s="28" t="s">
        <v>98</v>
      </c>
      <c r="B7" s="4">
        <v>46.093355178833008</v>
      </c>
      <c r="C7" s="4">
        <v>89.276702880859375</v>
      </c>
      <c r="D7" s="4">
        <v>52.796466827392578</v>
      </c>
      <c r="E7" s="4">
        <v>91.715725898742676</v>
      </c>
      <c r="F7" s="4">
        <v>96.757780075073242</v>
      </c>
      <c r="G7" s="4">
        <v>84.175779342651367</v>
      </c>
      <c r="H7" s="4">
        <v>35.218670845031738</v>
      </c>
      <c r="I7" s="4">
        <v>38.881413459777832</v>
      </c>
      <c r="J7" s="9">
        <v>96.757780075073242</v>
      </c>
      <c r="K7" s="4">
        <v>180.93355941772461</v>
      </c>
      <c r="L7" s="4">
        <v>216.15223026275635</v>
      </c>
      <c r="M7" s="25">
        <v>255.03364372253418</v>
      </c>
      <c r="N7" s="4">
        <v>50.664424896240234</v>
      </c>
      <c r="O7" s="4">
        <v>45.563501358032227</v>
      </c>
      <c r="P7" s="4">
        <v>27.985705375671387</v>
      </c>
      <c r="Q7" s="4">
        <v>-24.848607063293457</v>
      </c>
      <c r="R7" s="30">
        <v>1.0991698195905328</v>
      </c>
      <c r="S7" s="26">
        <v>0.33658478108904022</v>
      </c>
      <c r="T7" s="26">
        <v>0.14872839572535582</v>
      </c>
      <c r="U7" s="26">
        <v>-8.8782361130531937E-2</v>
      </c>
    </row>
    <row r="8" spans="1:21" x14ac:dyDescent="0.3">
      <c r="A8" s="28" t="s">
        <v>99</v>
      </c>
      <c r="B8" s="4">
        <v>7.6661057472229004</v>
      </c>
      <c r="C8" s="4">
        <v>8.9991590976715088</v>
      </c>
      <c r="D8" s="4">
        <v>1.5811606645584106</v>
      </c>
      <c r="E8" s="4">
        <v>9.4112700223922729</v>
      </c>
      <c r="F8" s="4">
        <v>0</v>
      </c>
      <c r="G8" s="4">
        <v>2.102607250213623</v>
      </c>
      <c r="H8" s="4">
        <v>6.3078217506408691</v>
      </c>
      <c r="I8" s="4">
        <v>2.102607250213623</v>
      </c>
      <c r="J8" s="9">
        <v>0</v>
      </c>
      <c r="K8" s="4">
        <v>2.102607250213623</v>
      </c>
      <c r="L8" s="4">
        <v>8.4104290008544922</v>
      </c>
      <c r="M8" s="25">
        <v>10.513036251068115</v>
      </c>
      <c r="N8" s="4">
        <v>-7.6661057472229004</v>
      </c>
      <c r="O8" s="4">
        <v>-14.562657594680786</v>
      </c>
      <c r="P8" s="4">
        <v>-9.8359965085983276</v>
      </c>
      <c r="Q8" s="4">
        <v>-17.144659280776978</v>
      </c>
      <c r="R8" s="30">
        <v>-1</v>
      </c>
      <c r="S8" s="26">
        <v>-0.87383295316439091</v>
      </c>
      <c r="T8" s="26">
        <v>-0.5390642952781437</v>
      </c>
      <c r="U8" s="26">
        <v>-0.61988748343247191</v>
      </c>
    </row>
    <row r="9" spans="1:21" x14ac:dyDescent="0.3">
      <c r="A9" s="28" t="s">
        <v>100</v>
      </c>
      <c r="B9" s="4">
        <v>10887.847045898438</v>
      </c>
      <c r="C9" s="4">
        <v>12479.3486328125</v>
      </c>
      <c r="D9" s="4">
        <v>9400.7063903808594</v>
      </c>
      <c r="E9" s="4">
        <v>5792.0311279296875</v>
      </c>
      <c r="F9" s="4">
        <v>10465.336349487305</v>
      </c>
      <c r="G9" s="4">
        <v>9845.6348876953125</v>
      </c>
      <c r="H9" s="4">
        <v>9609.3611488342285</v>
      </c>
      <c r="I9" s="4">
        <v>8252.1698188781738</v>
      </c>
      <c r="J9" s="9">
        <v>10465.336349487305</v>
      </c>
      <c r="K9" s="4">
        <v>20310.971237182617</v>
      </c>
      <c r="L9" s="4">
        <v>29920.332386016846</v>
      </c>
      <c r="M9" s="25">
        <v>38172.50220489502</v>
      </c>
      <c r="N9" s="4">
        <v>-422.51069641113281</v>
      </c>
      <c r="O9" s="4">
        <v>-3056.2244415283203</v>
      </c>
      <c r="P9" s="4">
        <v>-2847.5696830749512</v>
      </c>
      <c r="Q9" s="4">
        <v>-387.43099212646484</v>
      </c>
      <c r="R9" s="30">
        <v>-3.8805715641486431E-2</v>
      </c>
      <c r="S9" s="26">
        <v>-0.13079123757724781</v>
      </c>
      <c r="T9" s="26">
        <v>-8.6901189983746643E-2</v>
      </c>
      <c r="U9" s="26">
        <v>-1.0047501642362584E-2</v>
      </c>
    </row>
    <row r="10" spans="1:21" x14ac:dyDescent="0.3">
      <c r="A10" s="28" t="s">
        <v>101</v>
      </c>
      <c r="B10" s="4">
        <v>3679.053882598877</v>
      </c>
      <c r="C10" s="4">
        <v>2790.3363952636719</v>
      </c>
      <c r="D10" s="4">
        <v>2834.3691864013672</v>
      </c>
      <c r="E10" s="4">
        <v>6303.0193023681641</v>
      </c>
      <c r="F10" s="4">
        <v>3698.9528198242188</v>
      </c>
      <c r="G10" s="4">
        <v>4716.9050598144531</v>
      </c>
      <c r="H10" s="4">
        <v>4138.6416625976563</v>
      </c>
      <c r="I10" s="4">
        <v>4927.96044921875</v>
      </c>
      <c r="J10" s="9">
        <v>3698.9528198242188</v>
      </c>
      <c r="K10" s="4">
        <v>8415.8578796386719</v>
      </c>
      <c r="L10" s="4">
        <v>12554.499542236328</v>
      </c>
      <c r="M10" s="25">
        <v>17482.459991455078</v>
      </c>
      <c r="N10" s="4">
        <v>19.898937225341797</v>
      </c>
      <c r="O10" s="4">
        <v>1946.467601776123</v>
      </c>
      <c r="P10" s="4">
        <v>3250.7400779724121</v>
      </c>
      <c r="Q10" s="4">
        <v>1875.681224822998</v>
      </c>
      <c r="R10" s="30">
        <v>5.4087104620727175E-3</v>
      </c>
      <c r="S10" s="26">
        <v>0.30087342364189928</v>
      </c>
      <c r="T10" s="26">
        <v>0.34940070091650854</v>
      </c>
      <c r="U10" s="26">
        <v>0.12018375174467648</v>
      </c>
    </row>
    <row r="11" spans="1:21" x14ac:dyDescent="0.3">
      <c r="A11" s="28" t="s">
        <v>102</v>
      </c>
      <c r="B11" s="4">
        <v>34.697223663330078</v>
      </c>
      <c r="C11" s="4">
        <v>29.760302543640137</v>
      </c>
      <c r="D11" s="4">
        <v>59.474349975585938</v>
      </c>
      <c r="E11" s="4">
        <v>12.666105985641479</v>
      </c>
      <c r="F11" s="4">
        <v>4.5290162265300751</v>
      </c>
      <c r="G11" s="4">
        <v>26.387720584869385</v>
      </c>
      <c r="H11" s="4">
        <v>80.908324241638184</v>
      </c>
      <c r="I11" s="4">
        <v>19.751892805099487</v>
      </c>
      <c r="J11" s="9">
        <v>4.5290162265300751</v>
      </c>
      <c r="K11" s="4">
        <v>30.91673681139946</v>
      </c>
      <c r="L11" s="4">
        <v>111.82506105303764</v>
      </c>
      <c r="M11" s="25">
        <v>131.57695385813713</v>
      </c>
      <c r="N11" s="4">
        <v>-30.168207436800003</v>
      </c>
      <c r="O11" s="4">
        <v>-33.540789395570755</v>
      </c>
      <c r="P11" s="4">
        <v>-12.106815129518509</v>
      </c>
      <c r="Q11" s="4">
        <v>-5.0210283100605011</v>
      </c>
      <c r="R11" s="30">
        <v>-0.86947035675028417</v>
      </c>
      <c r="S11" s="26">
        <v>-0.52035489677144586</v>
      </c>
      <c r="T11" s="26">
        <v>-9.7689274966552844E-2</v>
      </c>
      <c r="U11" s="26">
        <v>-3.675770483840634E-2</v>
      </c>
    </row>
    <row r="12" spans="1:21" x14ac:dyDescent="0.3">
      <c r="A12" s="28" t="s">
        <v>103</v>
      </c>
      <c r="B12" s="4">
        <v>446.59798431396484</v>
      </c>
      <c r="C12" s="4">
        <v>1494.9116821289063</v>
      </c>
      <c r="D12" s="4">
        <v>1387.2035064697266</v>
      </c>
      <c r="E12" s="4">
        <v>904.86123657226563</v>
      </c>
      <c r="F12" s="4">
        <v>1007.3296508789063</v>
      </c>
      <c r="G12" s="4">
        <v>992.83010864257813</v>
      </c>
      <c r="H12" s="4">
        <v>1405.0252380371094</v>
      </c>
      <c r="I12" s="4">
        <v>1292.8216857910156</v>
      </c>
      <c r="J12" s="9">
        <v>1007.3296508789063</v>
      </c>
      <c r="K12" s="4">
        <v>2000.1597595214844</v>
      </c>
      <c r="L12" s="4">
        <v>3405.1849975585938</v>
      </c>
      <c r="M12" s="25">
        <v>4698.0066833496094</v>
      </c>
      <c r="N12" s="4">
        <v>560.73166656494141</v>
      </c>
      <c r="O12" s="4">
        <v>58.650093078613281</v>
      </c>
      <c r="P12" s="4">
        <v>76.471824645996094</v>
      </c>
      <c r="Q12" s="4">
        <v>464.43227386474609</v>
      </c>
      <c r="R12" s="30">
        <v>1.2555624661546589</v>
      </c>
      <c r="S12" s="26">
        <v>3.0208499134628985E-2</v>
      </c>
      <c r="T12" s="26">
        <v>2.2973389617431006E-2</v>
      </c>
      <c r="U12" s="26">
        <v>0.109702163926595</v>
      </c>
    </row>
    <row r="13" spans="1:21" x14ac:dyDescent="0.3">
      <c r="A13" s="28" t="s">
        <v>104</v>
      </c>
      <c r="B13" s="4">
        <v>1927.2498168945313</v>
      </c>
      <c r="C13" s="4">
        <v>2827.7921752929688</v>
      </c>
      <c r="D13" s="4">
        <v>2113.5786743164063</v>
      </c>
      <c r="E13" s="4">
        <v>3115.1976318359375</v>
      </c>
      <c r="F13" s="4">
        <v>1863.0445556640625</v>
      </c>
      <c r="G13" s="4">
        <v>3176.9722900390625</v>
      </c>
      <c r="H13" s="4">
        <v>2750.0042724609375</v>
      </c>
      <c r="I13" s="4">
        <v>2548.7593994140625</v>
      </c>
      <c r="J13" s="9">
        <v>1863.0445556640625</v>
      </c>
      <c r="K13" s="4">
        <v>5040.016845703125</v>
      </c>
      <c r="L13" s="4">
        <v>7790.0211181640625</v>
      </c>
      <c r="M13" s="25">
        <v>10338.780517578125</v>
      </c>
      <c r="N13" s="4">
        <v>-64.20526123046875</v>
      </c>
      <c r="O13" s="4">
        <v>284.974853515625</v>
      </c>
      <c r="P13" s="4">
        <v>921.40045166015625</v>
      </c>
      <c r="Q13" s="4">
        <v>354.96221923828125</v>
      </c>
      <c r="R13" s="30">
        <v>-3.331444666261571E-2</v>
      </c>
      <c r="S13" s="26">
        <v>5.9931090826082431E-2</v>
      </c>
      <c r="T13" s="26">
        <v>0.13414635869375277</v>
      </c>
      <c r="U13" s="26">
        <v>3.5553753947756242E-2</v>
      </c>
    </row>
    <row r="14" spans="1:21" x14ac:dyDescent="0.3">
      <c r="A14" s="28" t="s">
        <v>105</v>
      </c>
      <c r="B14" s="4">
        <v>324.31035614013672</v>
      </c>
      <c r="C14" s="4">
        <v>515.65602111816406</v>
      </c>
      <c r="D14" s="4">
        <v>267.24137115478516</v>
      </c>
      <c r="E14" s="4">
        <v>488.00669860839844</v>
      </c>
      <c r="F14" s="4">
        <v>290.14718627929688</v>
      </c>
      <c r="G14" s="4">
        <v>740.50039672851563</v>
      </c>
      <c r="H14" s="4">
        <v>717.33387756347656</v>
      </c>
      <c r="I14" s="4">
        <v>665.28175354003906</v>
      </c>
      <c r="J14" s="9">
        <v>290.14718627929688</v>
      </c>
      <c r="K14" s="4">
        <v>1030.6475830078125</v>
      </c>
      <c r="L14" s="4">
        <v>1747.9814605712891</v>
      </c>
      <c r="M14" s="25">
        <v>2413.2632141113281</v>
      </c>
      <c r="N14" s="4">
        <v>-34.163169860839844</v>
      </c>
      <c r="O14" s="4">
        <v>190.68120574951172</v>
      </c>
      <c r="P14" s="4">
        <v>640.77371215820313</v>
      </c>
      <c r="Q14" s="4">
        <v>818.04876708984375</v>
      </c>
      <c r="R14" s="30">
        <v>-0.10534097728929047</v>
      </c>
      <c r="S14" s="26">
        <v>0.22701052198292304</v>
      </c>
      <c r="T14" s="26">
        <v>0.57872943273436894</v>
      </c>
      <c r="U14" s="26">
        <v>0.51281429190744177</v>
      </c>
    </row>
    <row r="15" spans="1:21" x14ac:dyDescent="0.3">
      <c r="A15" s="28" t="s">
        <v>106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36036.8828125</v>
      </c>
      <c r="I15" s="4">
        <v>131909.931640625</v>
      </c>
      <c r="J15" s="9">
        <v>0</v>
      </c>
      <c r="K15" s="4">
        <v>0</v>
      </c>
      <c r="L15" s="4">
        <v>36036.8828125</v>
      </c>
      <c r="M15" s="25">
        <v>167946.814453125</v>
      </c>
      <c r="N15" s="4">
        <v>0</v>
      </c>
      <c r="O15" s="4">
        <v>0</v>
      </c>
      <c r="P15" s="4">
        <v>36036.8828125</v>
      </c>
      <c r="Q15" s="4">
        <v>167946.814453125</v>
      </c>
      <c r="R15" s="30" t="s">
        <v>119</v>
      </c>
      <c r="S15" s="26" t="s">
        <v>119</v>
      </c>
      <c r="T15" s="26" t="s">
        <v>119</v>
      </c>
      <c r="U15" s="26" t="s">
        <v>119</v>
      </c>
    </row>
    <row r="16" spans="1:21" x14ac:dyDescent="0.3">
      <c r="A16" s="28" t="s">
        <v>107</v>
      </c>
      <c r="B16" s="4">
        <v>1672.2876434326172</v>
      </c>
      <c r="C16" s="4">
        <v>1021.1648864746094</v>
      </c>
      <c r="D16" s="4">
        <v>1642.5567016601563</v>
      </c>
      <c r="E16" s="4">
        <v>1749.6635437011719</v>
      </c>
      <c r="F16" s="4">
        <v>1713.5113220214844</v>
      </c>
      <c r="G16" s="4">
        <v>967.78807067871094</v>
      </c>
      <c r="H16" s="4">
        <v>1661.774658203125</v>
      </c>
      <c r="I16" s="4">
        <v>1091.3835144042969</v>
      </c>
      <c r="J16" s="9">
        <v>1713.5113220214844</v>
      </c>
      <c r="K16" s="4">
        <v>2681.2993927001953</v>
      </c>
      <c r="L16" s="4">
        <v>4343.0740509033203</v>
      </c>
      <c r="M16" s="25">
        <v>5434.4575653076172</v>
      </c>
      <c r="N16" s="4">
        <v>41.223678588867188</v>
      </c>
      <c r="O16" s="4">
        <v>-12.15313720703125</v>
      </c>
      <c r="P16" s="4">
        <v>7.0648193359375</v>
      </c>
      <c r="Q16" s="4">
        <v>-651.2152099609375</v>
      </c>
      <c r="R16" s="30">
        <v>2.4651069300643459E-2</v>
      </c>
      <c r="S16" s="26">
        <v>-4.5121037300961285E-3</v>
      </c>
      <c r="T16" s="26">
        <v>1.6293367838111602E-3</v>
      </c>
      <c r="U16" s="26">
        <v>-0.10700792402236908</v>
      </c>
    </row>
    <row r="17" spans="1:21" x14ac:dyDescent="0.3">
      <c r="A17" s="28" t="s">
        <v>108</v>
      </c>
      <c r="B17" s="4">
        <v>411.25317001342773</v>
      </c>
      <c r="C17" s="4">
        <v>843.49029541015625</v>
      </c>
      <c r="D17" s="4">
        <v>501.81662750244141</v>
      </c>
      <c r="E17" s="4">
        <v>300.60133361816406</v>
      </c>
      <c r="F17" s="4">
        <v>367.83432388305664</v>
      </c>
      <c r="G17" s="4">
        <v>330.84944915771484</v>
      </c>
      <c r="H17" s="4">
        <v>443.91085815429688</v>
      </c>
      <c r="I17" s="4">
        <v>340.43734741210938</v>
      </c>
      <c r="J17" s="9">
        <v>367.83432388305664</v>
      </c>
      <c r="K17" s="4">
        <v>698.68377304077148</v>
      </c>
      <c r="L17" s="4">
        <v>1142.5946311950684</v>
      </c>
      <c r="M17" s="25">
        <v>1483.0319786071777</v>
      </c>
      <c r="N17" s="4">
        <v>-43.418846130371094</v>
      </c>
      <c r="O17" s="4">
        <v>-556.0596923828125</v>
      </c>
      <c r="P17" s="4">
        <v>-613.96546173095703</v>
      </c>
      <c r="Q17" s="4">
        <v>-574.12944793701172</v>
      </c>
      <c r="R17" s="30">
        <v>-0.1055769275382204</v>
      </c>
      <c r="S17" s="26">
        <v>-0.44316603967735707</v>
      </c>
      <c r="T17" s="26">
        <v>-0.34952716061551398</v>
      </c>
      <c r="U17" s="26">
        <v>-0.27908818458718992</v>
      </c>
    </row>
    <row r="18" spans="1:21" x14ac:dyDescent="0.3">
      <c r="A18" s="28" t="s">
        <v>109</v>
      </c>
      <c r="B18" s="4">
        <v>434.17997741699219</v>
      </c>
      <c r="C18" s="4">
        <v>774.34819793701172</v>
      </c>
      <c r="D18" s="4">
        <v>510.55506896972656</v>
      </c>
      <c r="E18" s="4">
        <v>835.57611083984375</v>
      </c>
      <c r="F18" s="4">
        <v>488.22539138793945</v>
      </c>
      <c r="G18" s="4">
        <v>993.27165985107422</v>
      </c>
      <c r="H18" s="4">
        <v>754.41546630859375</v>
      </c>
      <c r="I18" s="4">
        <v>985.7022705078125</v>
      </c>
      <c r="J18" s="9">
        <v>488.22539138793945</v>
      </c>
      <c r="K18" s="4">
        <v>1481.4970512390137</v>
      </c>
      <c r="L18" s="4">
        <v>2235.9125175476074</v>
      </c>
      <c r="M18" s="25">
        <v>3221.6147880554199</v>
      </c>
      <c r="N18" s="4">
        <v>54.045413970947266</v>
      </c>
      <c r="O18" s="4">
        <v>272.96887588500977</v>
      </c>
      <c r="P18" s="4">
        <v>516.82927322387695</v>
      </c>
      <c r="Q18" s="4">
        <v>666.9554328918457</v>
      </c>
      <c r="R18" s="30">
        <v>0.12447698369803298</v>
      </c>
      <c r="S18" s="26">
        <v>0.22586885556478756</v>
      </c>
      <c r="T18" s="26">
        <v>0.30064237722658521</v>
      </c>
      <c r="U18" s="26">
        <v>0.26107411602402886</v>
      </c>
    </row>
    <row r="19" spans="1:21" x14ac:dyDescent="0.3">
      <c r="A19" s="28" t="s">
        <v>110</v>
      </c>
      <c r="B19" s="4">
        <v>319.77292633056641</v>
      </c>
      <c r="C19" s="4">
        <v>531.14801025390625</v>
      </c>
      <c r="D19" s="4">
        <v>683.54080200195313</v>
      </c>
      <c r="E19" s="4">
        <v>465.49620819091797</v>
      </c>
      <c r="F19" s="4">
        <v>478.33051300048828</v>
      </c>
      <c r="G19" s="4">
        <v>638.46510314941406</v>
      </c>
      <c r="H19" s="4">
        <v>532.7333984375</v>
      </c>
      <c r="I19" s="4">
        <v>575.14717102050781</v>
      </c>
      <c r="J19" s="9">
        <v>478.33051300048828</v>
      </c>
      <c r="K19" s="4">
        <v>1116.7956161499023</v>
      </c>
      <c r="L19" s="4">
        <v>1649.5290145874023</v>
      </c>
      <c r="M19" s="25">
        <v>2224.6761856079102</v>
      </c>
      <c r="N19" s="4">
        <v>158.55758666992188</v>
      </c>
      <c r="O19" s="4">
        <v>265.87467956542969</v>
      </c>
      <c r="P19" s="4">
        <v>115.06727600097656</v>
      </c>
      <c r="Q19" s="4">
        <v>224.71823883056641</v>
      </c>
      <c r="R19" s="30">
        <v>0.49584431205414931</v>
      </c>
      <c r="S19" s="26">
        <v>0.31245520956697692</v>
      </c>
      <c r="T19" s="26">
        <v>7.4988690240643363E-2</v>
      </c>
      <c r="U19" s="26">
        <v>0.1123614819964934</v>
      </c>
    </row>
    <row r="20" spans="1:21" x14ac:dyDescent="0.3">
      <c r="A20" s="28" t="s">
        <v>111</v>
      </c>
      <c r="B20" s="4">
        <v>2485.33642578125</v>
      </c>
      <c r="C20" s="4">
        <v>3525.5172119140625</v>
      </c>
      <c r="D20" s="4">
        <v>3920.004150390625</v>
      </c>
      <c r="E20" s="4">
        <v>3697.5693969726563</v>
      </c>
      <c r="F20" s="4">
        <v>4015.7821044921875</v>
      </c>
      <c r="G20" s="4">
        <v>4152.5358276367188</v>
      </c>
      <c r="H20" s="4">
        <v>3099.23046875</v>
      </c>
      <c r="I20" s="4">
        <v>3091.1144409179688</v>
      </c>
      <c r="J20" s="9">
        <v>4015.7821044921875</v>
      </c>
      <c r="K20" s="4">
        <v>8168.3179321289063</v>
      </c>
      <c r="L20" s="4">
        <v>11267.548400878906</v>
      </c>
      <c r="M20" s="25">
        <v>14358.662841796875</v>
      </c>
      <c r="N20" s="4">
        <v>1530.4456787109375</v>
      </c>
      <c r="O20" s="4">
        <v>2157.4642944335938</v>
      </c>
      <c r="P20" s="4">
        <v>1336.6906127929688</v>
      </c>
      <c r="Q20" s="4">
        <v>730.23565673828125</v>
      </c>
      <c r="R20" s="30">
        <v>0.6157901452837925</v>
      </c>
      <c r="S20" s="26">
        <v>0.35892810314057338</v>
      </c>
      <c r="T20" s="26">
        <v>0.13459971347053204</v>
      </c>
      <c r="U20" s="26">
        <v>5.3581799779424927E-2</v>
      </c>
    </row>
    <row r="21" spans="1:21" x14ac:dyDescent="0.3">
      <c r="A21" s="28" t="s">
        <v>112</v>
      </c>
      <c r="B21" s="4">
        <v>9.8317911028862</v>
      </c>
      <c r="C21" s="4">
        <v>8.4987387657165527</v>
      </c>
      <c r="D21" s="4">
        <v>0.50042057037353516</v>
      </c>
      <c r="E21" s="4">
        <v>23.242220878601074</v>
      </c>
      <c r="F21" s="4">
        <v>9.335576057434082</v>
      </c>
      <c r="G21" s="4">
        <v>2.0016821175813675</v>
      </c>
      <c r="H21" s="4">
        <v>0</v>
      </c>
      <c r="I21" s="4">
        <v>13.999159336090088</v>
      </c>
      <c r="J21" s="9">
        <v>9.335576057434082</v>
      </c>
      <c r="K21" s="4">
        <v>11.33725817501545</v>
      </c>
      <c r="L21" s="4">
        <v>11.33725817501545</v>
      </c>
      <c r="M21" s="25">
        <v>25.336417511105537</v>
      </c>
      <c r="N21" s="4">
        <v>-0.49621504545211792</v>
      </c>
      <c r="O21" s="4">
        <v>-6.9932716935873032</v>
      </c>
      <c r="P21" s="4">
        <v>-7.4936922639608383</v>
      </c>
      <c r="Q21" s="4">
        <v>-16.736753806471825</v>
      </c>
      <c r="R21" s="30">
        <v>-5.0470462630806921E-2</v>
      </c>
      <c r="S21" s="26">
        <v>-0.38150952229513302</v>
      </c>
      <c r="T21" s="26">
        <v>-0.39794551465922823</v>
      </c>
      <c r="U21" s="26">
        <v>-0.39780109942602615</v>
      </c>
    </row>
    <row r="22" spans="1:21" x14ac:dyDescent="0.3">
      <c r="A22" s="28" t="s">
        <v>113</v>
      </c>
      <c r="B22" s="4"/>
      <c r="C22" s="4"/>
      <c r="D22" s="4"/>
      <c r="E22" s="4"/>
      <c r="F22" s="4">
        <v>0</v>
      </c>
      <c r="G22" s="4">
        <v>0</v>
      </c>
      <c r="H22" s="4">
        <v>87.178303718566895</v>
      </c>
      <c r="I22" s="4">
        <v>206.25735855102539</v>
      </c>
      <c r="J22" s="9">
        <v>0</v>
      </c>
      <c r="K22" s="4">
        <v>0</v>
      </c>
      <c r="L22" s="4">
        <v>87.178303718566895</v>
      </c>
      <c r="M22" s="25">
        <v>293.43566226959229</v>
      </c>
      <c r="N22" s="4">
        <v>0</v>
      </c>
      <c r="O22" s="4">
        <v>0</v>
      </c>
      <c r="P22" s="4">
        <v>87.178303718566895</v>
      </c>
      <c r="Q22" s="4">
        <v>293.43566226959229</v>
      </c>
      <c r="R22" s="30" t="s">
        <v>119</v>
      </c>
      <c r="S22" s="26" t="s">
        <v>119</v>
      </c>
      <c r="T22" s="26" t="s">
        <v>119</v>
      </c>
      <c r="U22" s="26" t="s">
        <v>119</v>
      </c>
    </row>
    <row r="23" spans="1:21" x14ac:dyDescent="0.3">
      <c r="A23" s="28" t="s">
        <v>114</v>
      </c>
      <c r="B23" s="4">
        <v>82.300252914428711</v>
      </c>
      <c r="C23" s="4">
        <v>163.47350692749023</v>
      </c>
      <c r="D23" s="4">
        <v>100.97561073303223</v>
      </c>
      <c r="E23" s="4">
        <v>86.39612865447998</v>
      </c>
      <c r="F23" s="4">
        <v>45.752733707427979</v>
      </c>
      <c r="G23" s="4">
        <v>71.572752475738525</v>
      </c>
      <c r="H23" s="4">
        <v>37.081581115722656</v>
      </c>
      <c r="I23" s="4">
        <v>205.09671878814697</v>
      </c>
      <c r="J23" s="9">
        <v>45.752733707427979</v>
      </c>
      <c r="K23" s="4">
        <v>117.3254861831665</v>
      </c>
      <c r="L23" s="4">
        <v>154.40706729888916</v>
      </c>
      <c r="M23" s="25">
        <v>359.50378608703613</v>
      </c>
      <c r="N23" s="4">
        <v>-36.547519207000732</v>
      </c>
      <c r="O23" s="4">
        <v>-128.44827365875244</v>
      </c>
      <c r="P23" s="4">
        <v>-192.34230327606201</v>
      </c>
      <c r="Q23" s="4">
        <v>-73.64171314239502</v>
      </c>
      <c r="R23" s="30">
        <v>-0.44407541790911431</v>
      </c>
      <c r="S23" s="26">
        <v>-0.52262810212680977</v>
      </c>
      <c r="T23" s="26">
        <v>-0.5547012326428622</v>
      </c>
      <c r="U23" s="26">
        <v>-0.17001611069122072</v>
      </c>
    </row>
    <row r="24" spans="1:21" x14ac:dyDescent="0.3">
      <c r="A24" s="28" t="s">
        <v>115</v>
      </c>
      <c r="B24" s="4">
        <v>193.07400512695313</v>
      </c>
      <c r="C24" s="4">
        <v>130.02523422241211</v>
      </c>
      <c r="D24" s="4">
        <v>145.26913642883301</v>
      </c>
      <c r="E24" s="4">
        <v>202.58200454711914</v>
      </c>
      <c r="F24" s="4">
        <v>92.960472106933594</v>
      </c>
      <c r="G24" s="4">
        <v>331.21950149536133</v>
      </c>
      <c r="H24" s="4">
        <v>258.08242034912109</v>
      </c>
      <c r="I24" s="4">
        <v>918.1160888671875</v>
      </c>
      <c r="J24" s="9">
        <v>92.960472106933594</v>
      </c>
      <c r="K24" s="4">
        <v>424.17997360229492</v>
      </c>
      <c r="L24" s="4">
        <v>682.26239395141602</v>
      </c>
      <c r="M24" s="25">
        <v>1600.3784828186035</v>
      </c>
      <c r="N24" s="4">
        <v>-100.11353302001953</v>
      </c>
      <c r="O24" s="4">
        <v>101.08073425292969</v>
      </c>
      <c r="P24" s="4">
        <v>213.89401817321777</v>
      </c>
      <c r="Q24" s="4">
        <v>929.42810249328613</v>
      </c>
      <c r="R24" s="30">
        <v>-0.51852414287563608</v>
      </c>
      <c r="S24" s="26">
        <v>0.31284732968260476</v>
      </c>
      <c r="T24" s="26">
        <v>0.45667903563691925</v>
      </c>
      <c r="U24" s="26">
        <v>1.3852411888382015</v>
      </c>
    </row>
    <row r="25" spans="1:21" x14ac:dyDescent="0.3">
      <c r="A25" s="28" t="s">
        <v>116</v>
      </c>
      <c r="B25" s="4"/>
      <c r="C25" s="4"/>
      <c r="D25" s="4"/>
      <c r="E25" s="4">
        <v>0</v>
      </c>
      <c r="F25" s="4">
        <v>0</v>
      </c>
      <c r="G25" s="4">
        <v>41.164846181869507</v>
      </c>
      <c r="H25" s="4">
        <v>11.08074027299881</v>
      </c>
      <c r="I25" s="4">
        <v>5.0798992663621902</v>
      </c>
      <c r="J25" s="9">
        <v>0</v>
      </c>
      <c r="K25" s="4">
        <v>41.164846181869507</v>
      </c>
      <c r="L25" s="4">
        <v>52.245586454868317</v>
      </c>
      <c r="M25" s="25">
        <v>57.325485721230507</v>
      </c>
      <c r="N25" s="4">
        <v>0</v>
      </c>
      <c r="O25" s="4">
        <v>41.164846181869507</v>
      </c>
      <c r="P25" s="4">
        <v>52.245586454868317</v>
      </c>
      <c r="Q25" s="4">
        <v>57.325485721230507</v>
      </c>
      <c r="R25" s="30" t="s">
        <v>119</v>
      </c>
      <c r="S25" s="26" t="s">
        <v>119</v>
      </c>
      <c r="T25" s="26" t="s">
        <v>119</v>
      </c>
      <c r="U25" s="26" t="s">
        <v>119</v>
      </c>
    </row>
    <row r="26" spans="1:21" x14ac:dyDescent="0.3">
      <c r="A26" s="28" t="s">
        <v>117</v>
      </c>
      <c r="B26" s="4">
        <v>0</v>
      </c>
      <c r="C26" s="4">
        <v>0</v>
      </c>
      <c r="D26" s="4">
        <v>150.96719360351563</v>
      </c>
      <c r="E26" s="4">
        <v>0</v>
      </c>
      <c r="F26" s="4">
        <v>0</v>
      </c>
      <c r="G26" s="4">
        <v>0</v>
      </c>
      <c r="H26" s="4">
        <v>151.38772583007813</v>
      </c>
      <c r="I26" s="4">
        <v>0</v>
      </c>
      <c r="J26" s="9">
        <v>0</v>
      </c>
      <c r="K26" s="4">
        <v>0</v>
      </c>
      <c r="L26" s="4">
        <v>151.38772583007813</v>
      </c>
      <c r="M26" s="25">
        <v>151.38772583007813</v>
      </c>
      <c r="N26" s="4">
        <v>0</v>
      </c>
      <c r="O26" s="4">
        <v>0</v>
      </c>
      <c r="P26" s="4">
        <v>0.4205322265625</v>
      </c>
      <c r="Q26" s="4">
        <v>0.4205322265625</v>
      </c>
      <c r="R26" s="30" t="s">
        <v>119</v>
      </c>
      <c r="S26" s="26" t="s">
        <v>119</v>
      </c>
      <c r="T26" s="26">
        <v>2.7855868319771621E-3</v>
      </c>
      <c r="U26" s="26">
        <v>2.7855868319771621E-3</v>
      </c>
    </row>
    <row r="27" spans="1:21" x14ac:dyDescent="0.3">
      <c r="A27" s="28" t="s">
        <v>118</v>
      </c>
      <c r="B27" s="4">
        <v>126.74516677856445</v>
      </c>
      <c r="C27" s="4">
        <v>141.00925350189209</v>
      </c>
      <c r="D27" s="4">
        <v>156.6947021484375</v>
      </c>
      <c r="E27" s="4">
        <v>208.92767906188965</v>
      </c>
      <c r="F27" s="4">
        <v>113.05718994140625</v>
      </c>
      <c r="G27" s="4">
        <v>151.43818283081055</v>
      </c>
      <c r="H27" s="4">
        <v>125.23969650268555</v>
      </c>
      <c r="I27" s="4">
        <v>305.88308334350586</v>
      </c>
      <c r="J27" s="9">
        <v>113.05718994140625</v>
      </c>
      <c r="K27" s="4">
        <v>264.4953727722168</v>
      </c>
      <c r="L27" s="4">
        <v>389.73506927490234</v>
      </c>
      <c r="M27" s="25">
        <v>695.6181526184082</v>
      </c>
      <c r="N27" s="4">
        <v>-13.687976837158203</v>
      </c>
      <c r="O27" s="4">
        <v>-3.2590475082397461</v>
      </c>
      <c r="P27" s="4">
        <v>-34.714053153991699</v>
      </c>
      <c r="Q27" s="4">
        <v>62.241351127624512</v>
      </c>
      <c r="R27" s="30">
        <v>-0.10799604580640433</v>
      </c>
      <c r="S27" s="26">
        <v>-1.2171778545527246E-2</v>
      </c>
      <c r="T27" s="26">
        <v>-8.178613482657672E-2</v>
      </c>
      <c r="U27" s="26">
        <v>9.8269072976980815E-2</v>
      </c>
    </row>
    <row r="28" spans="1:21" x14ac:dyDescent="0.3">
      <c r="A28" s="28" t="s">
        <v>180</v>
      </c>
      <c r="B28" s="4">
        <v>1046.9806671142578</v>
      </c>
      <c r="C28" s="4">
        <v>1140.9504089355469</v>
      </c>
      <c r="D28" s="4">
        <v>1088.0109252929688</v>
      </c>
      <c r="E28" s="4">
        <v>1501.8586730957031</v>
      </c>
      <c r="F28" s="4">
        <v>771.37932968139648</v>
      </c>
      <c r="G28" s="4">
        <v>1338.6248779296875</v>
      </c>
      <c r="H28" s="4">
        <v>1344.3145599365234</v>
      </c>
      <c r="I28" s="4">
        <v>1379.3313903808594</v>
      </c>
      <c r="J28" s="9">
        <v>771.37932968139648</v>
      </c>
      <c r="K28" s="4">
        <v>2110.004207611084</v>
      </c>
      <c r="L28" s="4">
        <v>3454.3187675476074</v>
      </c>
      <c r="M28" s="25">
        <v>4833.6501579284668</v>
      </c>
      <c r="N28" s="4">
        <v>-275.60133743286133</v>
      </c>
      <c r="O28" s="4">
        <v>-77.926868438720703</v>
      </c>
      <c r="P28" s="4">
        <v>178.37676620483398</v>
      </c>
      <c r="Q28" s="4">
        <v>55.849483489990234</v>
      </c>
      <c r="R28" s="30">
        <v>-0.26323440927757336</v>
      </c>
      <c r="S28" s="26">
        <v>-3.5616692541985184E-2</v>
      </c>
      <c r="T28" s="26">
        <v>5.4450526331577077E-2</v>
      </c>
      <c r="U28" s="26">
        <v>1.1689370757718788E-2</v>
      </c>
    </row>
    <row r="29" spans="1:21" x14ac:dyDescent="0.3">
      <c r="K29" s="4"/>
    </row>
  </sheetData>
  <sortState xmlns:xlrd2="http://schemas.microsoft.com/office/spreadsheetml/2017/richdata2" ref="A3:Q28">
    <sortCondition ref="A3"/>
  </sortState>
  <mergeCells count="4">
    <mergeCell ref="R1:U1"/>
    <mergeCell ref="J1:M1"/>
    <mergeCell ref="N1:Q1"/>
    <mergeCell ref="B1:I1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AF658-2CAF-453F-A812-F80792861ACA}">
  <dimension ref="A1:S27"/>
  <sheetViews>
    <sheetView tabSelected="1" workbookViewId="0">
      <selection activeCell="B30" sqref="B30"/>
    </sheetView>
  </sheetViews>
  <sheetFormatPr defaultRowHeight="14.4" x14ac:dyDescent="0.3"/>
  <cols>
    <col min="1" max="1" width="13.5546875" style="1" bestFit="1" customWidth="1"/>
    <col min="2" max="7" width="8.88671875" style="4"/>
    <col min="8" max="8" width="8.88671875" style="5"/>
    <col min="9" max="9" width="8.88671875" style="4"/>
    <col min="10" max="10" width="8.88671875" style="5"/>
    <col min="11" max="16" width="8.88671875" style="4"/>
    <col min="17" max="17" width="8.88671875" style="5"/>
    <col min="18" max="18" width="8.88671875" style="4"/>
    <col min="19" max="19" width="8.88671875" style="5"/>
    <col min="20" max="16384" width="8.88671875" style="1"/>
  </cols>
  <sheetData>
    <row r="1" spans="1:19" s="6" customFormat="1" x14ac:dyDescent="0.3">
      <c r="A1" s="17"/>
      <c r="B1" s="18" t="s">
        <v>182</v>
      </c>
      <c r="C1" s="18"/>
      <c r="D1" s="18"/>
      <c r="E1" s="18"/>
      <c r="F1" s="18"/>
      <c r="G1" s="18"/>
      <c r="H1" s="18"/>
      <c r="I1" s="18"/>
      <c r="J1" s="18"/>
      <c r="K1" s="18" t="s">
        <v>183</v>
      </c>
      <c r="L1" s="18"/>
      <c r="M1" s="18"/>
      <c r="N1" s="18"/>
      <c r="O1" s="18"/>
      <c r="P1" s="18"/>
      <c r="Q1" s="18"/>
      <c r="R1" s="18"/>
      <c r="S1" s="18"/>
    </row>
    <row r="2" spans="1:19" s="2" customFormat="1" ht="28.8" x14ac:dyDescent="0.3">
      <c r="A2" s="19" t="s">
        <v>78</v>
      </c>
      <c r="B2" s="20">
        <v>2015</v>
      </c>
      <c r="C2" s="20">
        <v>2016</v>
      </c>
      <c r="D2" s="20">
        <v>2017</v>
      </c>
      <c r="E2" s="20">
        <v>2018</v>
      </c>
      <c r="F2" s="20" t="s">
        <v>190</v>
      </c>
      <c r="G2" s="21" t="s">
        <v>197</v>
      </c>
      <c r="H2" s="41" t="s">
        <v>92</v>
      </c>
      <c r="I2" s="21" t="s">
        <v>91</v>
      </c>
      <c r="J2" s="41" t="s">
        <v>93</v>
      </c>
      <c r="K2" s="20">
        <v>2015</v>
      </c>
      <c r="L2" s="20">
        <v>2016</v>
      </c>
      <c r="M2" s="20">
        <v>2017</v>
      </c>
      <c r="N2" s="20">
        <v>2018</v>
      </c>
      <c r="O2" s="20" t="s">
        <v>190</v>
      </c>
      <c r="P2" s="21" t="s">
        <v>197</v>
      </c>
      <c r="Q2" s="41" t="s">
        <v>92</v>
      </c>
      <c r="R2" s="21" t="s">
        <v>91</v>
      </c>
      <c r="S2" s="41" t="s">
        <v>93</v>
      </c>
    </row>
    <row r="3" spans="1:19" s="6" customFormat="1" x14ac:dyDescent="0.3">
      <c r="A3" s="8" t="s">
        <v>94</v>
      </c>
      <c r="B3" s="4">
        <v>6257.1109999999999</v>
      </c>
      <c r="C3" s="4">
        <v>5592.4219999999996</v>
      </c>
      <c r="D3" s="4">
        <v>5297.527</v>
      </c>
      <c r="E3" s="4">
        <v>5615.8829999999998</v>
      </c>
      <c r="F3" s="4">
        <f>AVERAGE(C3:E3)</f>
        <v>5501.9440000000004</v>
      </c>
      <c r="G3" s="4">
        <f t="shared" ref="G3:G27" si="0">E3-D3</f>
        <v>318.35599999999977</v>
      </c>
      <c r="H3" s="7">
        <f t="shared" ref="H3:H10" si="1">G3/D3</f>
        <v>6.0095210463297265E-2</v>
      </c>
      <c r="I3" s="4">
        <f t="shared" ref="I3:I27" si="2">E3-B3</f>
        <v>-641.22800000000007</v>
      </c>
      <c r="J3" s="7">
        <f t="shared" ref="J3:J10" si="3">I3/B3</f>
        <v>-0.10247988248889944</v>
      </c>
      <c r="K3" s="9">
        <v>9836.4040000000005</v>
      </c>
      <c r="L3" s="4">
        <v>12641</v>
      </c>
      <c r="M3" s="4">
        <v>7209.18</v>
      </c>
      <c r="N3" s="4">
        <v>0</v>
      </c>
      <c r="O3" s="4">
        <f>AVERAGE(L3:N3)</f>
        <v>6616.7266666666665</v>
      </c>
      <c r="P3" s="4">
        <v>0</v>
      </c>
      <c r="Q3" s="7">
        <f>P3/M3</f>
        <v>0</v>
      </c>
      <c r="R3" s="4">
        <f t="shared" ref="R3:R27" si="4">N3-K3</f>
        <v>-9836.4040000000005</v>
      </c>
      <c r="S3" s="7">
        <f>R3/K3</f>
        <v>-1</v>
      </c>
    </row>
    <row r="4" spans="1:19" s="6" customFormat="1" x14ac:dyDescent="0.3">
      <c r="A4" s="8" t="s">
        <v>95</v>
      </c>
      <c r="B4" s="4">
        <v>33020.410000000003</v>
      </c>
      <c r="C4" s="4">
        <v>42291.37</v>
      </c>
      <c r="D4" s="4">
        <v>37969.46</v>
      </c>
      <c r="E4" s="4">
        <v>38172.5</v>
      </c>
      <c r="F4" s="4">
        <f t="shared" ref="F4:F27" si="5">AVERAGE(C4:E4)</f>
        <v>39477.776666666665</v>
      </c>
      <c r="G4" s="4">
        <f t="shared" si="0"/>
        <v>203.04000000000087</v>
      </c>
      <c r="H4" s="7">
        <f t="shared" si="1"/>
        <v>5.3474555603371995E-3</v>
      </c>
      <c r="I4" s="4">
        <f t="shared" si="2"/>
        <v>5152.0899999999965</v>
      </c>
      <c r="J4" s="7">
        <f t="shared" si="3"/>
        <v>0.15602743878710154</v>
      </c>
      <c r="K4" s="9">
        <v>41444.410000000003</v>
      </c>
      <c r="L4" s="4">
        <v>15.13879</v>
      </c>
      <c r="M4" s="4">
        <v>142532.79999999999</v>
      </c>
      <c r="N4" s="4">
        <v>93664.3</v>
      </c>
      <c r="O4" s="4">
        <f t="shared" ref="O4:O27" si="6">AVERAGE(L4:N4)</f>
        <v>78737.412929999991</v>
      </c>
      <c r="P4" s="4">
        <f t="shared" ref="P4:P27" si="7">N4-M4</f>
        <v>-48868.499999999985</v>
      </c>
      <c r="Q4" s="7">
        <f>P4/M4</f>
        <v>-0.34285792463208459</v>
      </c>
      <c r="R4" s="4">
        <f t="shared" si="4"/>
        <v>52219.89</v>
      </c>
      <c r="S4" s="7">
        <f>R4/K4</f>
        <v>1.2599983930281549</v>
      </c>
    </row>
    <row r="5" spans="1:19" s="6" customFormat="1" x14ac:dyDescent="0.3">
      <c r="A5" s="8" t="s">
        <v>96</v>
      </c>
      <c r="B5" s="4">
        <v>15467.87</v>
      </c>
      <c r="C5" s="4">
        <v>14772.22</v>
      </c>
      <c r="D5" s="4">
        <v>15606.78</v>
      </c>
      <c r="E5" s="4">
        <v>17482.46</v>
      </c>
      <c r="F5" s="4">
        <f t="shared" si="5"/>
        <v>15953.82</v>
      </c>
      <c r="G5" s="4">
        <f t="shared" si="0"/>
        <v>1875.6799999999985</v>
      </c>
      <c r="H5" s="7">
        <f t="shared" si="1"/>
        <v>0.12018366376664491</v>
      </c>
      <c r="I5" s="4">
        <f t="shared" si="2"/>
        <v>2014.5899999999983</v>
      </c>
      <c r="J5" s="7">
        <f t="shared" si="3"/>
        <v>0.13024353062186314</v>
      </c>
      <c r="K5" s="9">
        <v>30239.279999999999</v>
      </c>
      <c r="L5" s="4">
        <v>23884.78</v>
      </c>
      <c r="M5" s="4">
        <v>5611.8590000000004</v>
      </c>
      <c r="N5" s="4">
        <v>22688.39</v>
      </c>
      <c r="O5" s="4">
        <f t="shared" si="6"/>
        <v>17395.009666666665</v>
      </c>
      <c r="P5" s="4">
        <f t="shared" si="7"/>
        <v>17076.530999999999</v>
      </c>
      <c r="Q5" s="7">
        <f>P5/M5</f>
        <v>3.0429365741370189</v>
      </c>
      <c r="R5" s="4">
        <f t="shared" si="4"/>
        <v>-7550.8899999999994</v>
      </c>
      <c r="S5" s="7">
        <f>R5/K5</f>
        <v>-0.24970468873597518</v>
      </c>
    </row>
    <row r="6" spans="1:19" s="6" customFormat="1" x14ac:dyDescent="0.3">
      <c r="A6" s="8" t="s">
        <v>97</v>
      </c>
      <c r="B6" s="4">
        <v>910.15980000000002</v>
      </c>
      <c r="C6" s="4">
        <v>1008.461</v>
      </c>
      <c r="D6" s="4">
        <v>1668.684</v>
      </c>
      <c r="E6" s="4">
        <v>1734.8820000000001</v>
      </c>
      <c r="F6" s="4">
        <f t="shared" si="5"/>
        <v>1470.6756666666668</v>
      </c>
      <c r="G6" s="4">
        <f t="shared" si="0"/>
        <v>66.198000000000093</v>
      </c>
      <c r="H6" s="7">
        <f t="shared" si="1"/>
        <v>3.967078248488036E-2</v>
      </c>
      <c r="I6" s="4">
        <f t="shared" si="2"/>
        <v>824.72220000000004</v>
      </c>
      <c r="J6" s="7">
        <f t="shared" si="3"/>
        <v>0.90612901163070492</v>
      </c>
      <c r="K6" s="9">
        <v>1818.335</v>
      </c>
      <c r="L6" s="4">
        <v>1708.1579999999999</v>
      </c>
      <c r="M6" s="4">
        <v>1604.18</v>
      </c>
      <c r="N6" s="4">
        <v>881.21950000000004</v>
      </c>
      <c r="O6" s="4">
        <f t="shared" si="6"/>
        <v>1397.8525</v>
      </c>
      <c r="P6" s="4">
        <f t="shared" si="7"/>
        <v>-722.96050000000002</v>
      </c>
      <c r="Q6" s="7">
        <f>P6/M6</f>
        <v>-0.45067292947175502</v>
      </c>
      <c r="R6" s="4">
        <f t="shared" si="4"/>
        <v>-937.1155</v>
      </c>
      <c r="S6" s="7">
        <f>R6/K6</f>
        <v>-0.515370105068648</v>
      </c>
    </row>
    <row r="7" spans="1:19" s="6" customFormat="1" x14ac:dyDescent="0.3">
      <c r="A7" s="8" t="s">
        <v>98</v>
      </c>
      <c r="B7" s="4">
        <v>3524.9830000000002</v>
      </c>
      <c r="C7" s="4">
        <v>3896.1770000000001</v>
      </c>
      <c r="D7" s="4">
        <v>4233.5739999999996</v>
      </c>
      <c r="E7" s="4">
        <v>4698.0069999999996</v>
      </c>
      <c r="F7" s="4">
        <f t="shared" si="5"/>
        <v>4275.9193333333333</v>
      </c>
      <c r="G7" s="4">
        <f t="shared" si="0"/>
        <v>464.43299999999999</v>
      </c>
      <c r="H7" s="7">
        <f t="shared" si="1"/>
        <v>0.1097023460556022</v>
      </c>
      <c r="I7" s="4">
        <f t="shared" si="2"/>
        <v>1173.0239999999994</v>
      </c>
      <c r="J7" s="7">
        <f t="shared" si="3"/>
        <v>0.33277437082675276</v>
      </c>
      <c r="K7" s="9">
        <v>8665.0550000000003</v>
      </c>
      <c r="L7" s="4">
        <v>5786.8329999999996</v>
      </c>
      <c r="M7" s="4">
        <v>6022.1689999999999</v>
      </c>
      <c r="N7" s="4">
        <v>5276.9849999999997</v>
      </c>
      <c r="O7" s="4">
        <f t="shared" si="6"/>
        <v>5695.3290000000006</v>
      </c>
      <c r="P7" s="4">
        <f t="shared" si="7"/>
        <v>-745.1840000000002</v>
      </c>
      <c r="Q7" s="7">
        <f>P7/M7</f>
        <v>-0.1237401341609643</v>
      </c>
      <c r="R7" s="4">
        <f t="shared" si="4"/>
        <v>-3388.0700000000006</v>
      </c>
      <c r="S7" s="7">
        <f>R7/K7</f>
        <v>-0.3910038655265316</v>
      </c>
    </row>
    <row r="8" spans="1:19" s="6" customFormat="1" x14ac:dyDescent="0.3">
      <c r="A8" s="8" t="s">
        <v>99</v>
      </c>
      <c r="B8" s="4">
        <v>9872.67</v>
      </c>
      <c r="C8" s="4">
        <v>8548.8060000000005</v>
      </c>
      <c r="D8" s="4">
        <v>9983.8179999999993</v>
      </c>
      <c r="E8" s="4">
        <v>10338.780000000001</v>
      </c>
      <c r="F8" s="4">
        <f t="shared" si="5"/>
        <v>9623.8013333333347</v>
      </c>
      <c r="G8" s="4">
        <f t="shared" si="0"/>
        <v>354.96200000000135</v>
      </c>
      <c r="H8" s="7">
        <f t="shared" si="1"/>
        <v>3.5553733050822982E-2</v>
      </c>
      <c r="I8" s="4">
        <f t="shared" si="2"/>
        <v>466.11000000000058</v>
      </c>
      <c r="J8" s="7">
        <f t="shared" si="3"/>
        <v>4.7212152335690406E-2</v>
      </c>
      <c r="K8" s="9">
        <v>0</v>
      </c>
      <c r="L8" s="4">
        <v>0</v>
      </c>
      <c r="M8" s="4">
        <v>0</v>
      </c>
      <c r="N8" s="4">
        <v>11153.77</v>
      </c>
      <c r="O8" s="4">
        <f t="shared" si="6"/>
        <v>3717.9233333333336</v>
      </c>
      <c r="P8" s="4">
        <f t="shared" si="7"/>
        <v>11153.77</v>
      </c>
      <c r="Q8" s="7" t="s">
        <v>119</v>
      </c>
      <c r="R8" s="4">
        <f t="shared" si="4"/>
        <v>11153.77</v>
      </c>
      <c r="S8" s="7" t="s">
        <v>119</v>
      </c>
    </row>
    <row r="9" spans="1:19" s="6" customFormat="1" x14ac:dyDescent="0.3">
      <c r="A9" s="8" t="s">
        <v>100</v>
      </c>
      <c r="B9" s="4">
        <v>673.45249999999999</v>
      </c>
      <c r="C9" s="4">
        <v>979.21360000000004</v>
      </c>
      <c r="D9" s="4">
        <v>1595.2139999999999</v>
      </c>
      <c r="E9" s="4">
        <v>2413.2629999999999</v>
      </c>
      <c r="F9" s="4">
        <f t="shared" si="5"/>
        <v>1662.5635333333332</v>
      </c>
      <c r="G9" s="4">
        <f t="shared" si="0"/>
        <v>818.04899999999998</v>
      </c>
      <c r="H9" s="7">
        <f t="shared" si="1"/>
        <v>0.51281458161726268</v>
      </c>
      <c r="I9" s="4">
        <f t="shared" si="2"/>
        <v>1739.8105</v>
      </c>
      <c r="J9" s="7">
        <f t="shared" si="3"/>
        <v>2.583419766056255</v>
      </c>
      <c r="K9" s="9">
        <v>4.2052149999999999</v>
      </c>
      <c r="L9" s="4">
        <v>4.2052149999999999</v>
      </c>
      <c r="M9" s="4">
        <v>2.1026069999999999</v>
      </c>
      <c r="N9" s="4">
        <v>2.1026069999999999</v>
      </c>
      <c r="O9" s="4">
        <f t="shared" si="6"/>
        <v>2.8034763333333337</v>
      </c>
      <c r="P9" s="4">
        <f t="shared" si="7"/>
        <v>0</v>
      </c>
      <c r="Q9" s="7">
        <f>P9/M9</f>
        <v>0</v>
      </c>
      <c r="R9" s="4">
        <f t="shared" si="4"/>
        <v>-2.102608</v>
      </c>
      <c r="S9" s="7">
        <f>R9/K9</f>
        <v>-0.50000011889998497</v>
      </c>
    </row>
    <row r="10" spans="1:19" s="6" customFormat="1" x14ac:dyDescent="0.3">
      <c r="A10" s="8" t="s">
        <v>101</v>
      </c>
      <c r="B10" s="4">
        <v>576.32460000000003</v>
      </c>
      <c r="C10" s="4">
        <v>1029.0409999999999</v>
      </c>
      <c r="D10" s="4">
        <v>1398.52</v>
      </c>
      <c r="E10" s="4">
        <v>2091.1979999999999</v>
      </c>
      <c r="F10" s="4">
        <f t="shared" si="5"/>
        <v>1506.2529999999999</v>
      </c>
      <c r="G10" s="4">
        <f t="shared" si="0"/>
        <v>692.67799999999988</v>
      </c>
      <c r="H10" s="7">
        <f t="shared" si="1"/>
        <v>0.49529359608729218</v>
      </c>
      <c r="I10" s="4">
        <f t="shared" si="2"/>
        <v>1514.8733999999999</v>
      </c>
      <c r="J10" s="7">
        <f t="shared" si="3"/>
        <v>2.6285072682998432</v>
      </c>
      <c r="K10" s="9">
        <v>1659.42</v>
      </c>
      <c r="L10" s="4">
        <v>1787.9010000000001</v>
      </c>
      <c r="M10" s="4">
        <v>2658.326</v>
      </c>
      <c r="N10" s="4">
        <v>1725.4</v>
      </c>
      <c r="O10" s="4">
        <f t="shared" si="6"/>
        <v>2057.2090000000003</v>
      </c>
      <c r="P10" s="4">
        <f t="shared" si="7"/>
        <v>-932.92599999999993</v>
      </c>
      <c r="Q10" s="7">
        <f>P10/M10</f>
        <v>-0.35094491796717181</v>
      </c>
      <c r="R10" s="4">
        <f t="shared" si="4"/>
        <v>65.980000000000018</v>
      </c>
      <c r="S10" s="7">
        <f>R10/K10</f>
        <v>3.9760880307577358E-2</v>
      </c>
    </row>
    <row r="11" spans="1:19" s="6" customFormat="1" x14ac:dyDescent="0.3">
      <c r="A11" s="8" t="s">
        <v>102</v>
      </c>
      <c r="B11" s="4">
        <v>0</v>
      </c>
      <c r="C11" s="4">
        <v>0</v>
      </c>
      <c r="D11" s="4">
        <v>0</v>
      </c>
      <c r="E11" s="4">
        <v>167946.8</v>
      </c>
      <c r="F11" s="4">
        <f t="shared" si="5"/>
        <v>55982.266666666663</v>
      </c>
      <c r="G11" s="4">
        <f t="shared" si="0"/>
        <v>167946.8</v>
      </c>
      <c r="H11" s="7" t="s">
        <v>119</v>
      </c>
      <c r="I11" s="4">
        <f t="shared" si="2"/>
        <v>167946.8</v>
      </c>
      <c r="J11" s="7" t="s">
        <v>119</v>
      </c>
      <c r="K11" s="9">
        <v>83067.28</v>
      </c>
      <c r="L11" s="4">
        <v>8446.1730000000007</v>
      </c>
      <c r="M11" s="4">
        <v>751472.3</v>
      </c>
      <c r="N11" s="4">
        <v>15939.61</v>
      </c>
      <c r="O11" s="4">
        <f t="shared" si="6"/>
        <v>258619.361</v>
      </c>
      <c r="P11" s="4">
        <f t="shared" si="7"/>
        <v>-735532.69000000006</v>
      </c>
      <c r="Q11" s="7">
        <f>P11/M11</f>
        <v>-0.97878882561606062</v>
      </c>
      <c r="R11" s="4">
        <f t="shared" si="4"/>
        <v>-67127.67</v>
      </c>
      <c r="S11" s="7">
        <f>R11/K11</f>
        <v>-0.80811205085805149</v>
      </c>
    </row>
    <row r="12" spans="1:19" s="6" customFormat="1" x14ac:dyDescent="0.3">
      <c r="A12" s="8" t="s">
        <v>103</v>
      </c>
      <c r="B12" s="4">
        <v>5624.3270000000002</v>
      </c>
      <c r="C12" s="4">
        <v>4831.32</v>
      </c>
      <c r="D12" s="4">
        <v>6085.6729999999998</v>
      </c>
      <c r="E12" s="4">
        <v>5434.4579999999996</v>
      </c>
      <c r="F12" s="4">
        <f t="shared" si="5"/>
        <v>5450.4836666666661</v>
      </c>
      <c r="G12" s="4">
        <f t="shared" si="0"/>
        <v>-651.21500000000015</v>
      </c>
      <c r="H12" s="7">
        <f t="shared" ref="H12:H18" si="8">G12/D12</f>
        <v>-0.10700788556992795</v>
      </c>
      <c r="I12" s="4">
        <f t="shared" si="2"/>
        <v>-189.8690000000006</v>
      </c>
      <c r="J12" s="7">
        <f t="shared" ref="J12:J18" si="9">I12/B12</f>
        <v>-3.375852790920595E-2</v>
      </c>
      <c r="K12" s="9">
        <v>5239.5290000000005</v>
      </c>
      <c r="L12" s="4">
        <v>6887.973</v>
      </c>
      <c r="M12" s="4">
        <v>15133.09</v>
      </c>
      <c r="N12" s="4">
        <v>0</v>
      </c>
      <c r="O12" s="4">
        <f t="shared" si="6"/>
        <v>7340.3543333333337</v>
      </c>
      <c r="P12" s="4">
        <f t="shared" si="7"/>
        <v>-15133.09</v>
      </c>
      <c r="Q12" s="7">
        <f>P12/M12</f>
        <v>-1</v>
      </c>
      <c r="R12" s="4">
        <f t="shared" si="4"/>
        <v>-5239.5290000000005</v>
      </c>
      <c r="S12" s="7">
        <f>R12/K12</f>
        <v>-1</v>
      </c>
    </row>
    <row r="13" spans="1:19" s="6" customFormat="1" x14ac:dyDescent="0.3">
      <c r="A13" s="8" t="s">
        <v>104</v>
      </c>
      <c r="B13" s="4">
        <v>789.94529999999997</v>
      </c>
      <c r="C13" s="4">
        <v>1533.587</v>
      </c>
      <c r="D13" s="4">
        <v>2057.1610000000001</v>
      </c>
      <c r="E13" s="4">
        <v>1483.0319999999999</v>
      </c>
      <c r="F13" s="4">
        <f t="shared" si="5"/>
        <v>1691.26</v>
      </c>
      <c r="G13" s="4">
        <f t="shared" si="0"/>
        <v>-574.12900000000013</v>
      </c>
      <c r="H13" s="7">
        <f t="shared" si="8"/>
        <v>-0.27908802470978211</v>
      </c>
      <c r="I13" s="4">
        <f t="shared" si="2"/>
        <v>693.08669999999995</v>
      </c>
      <c r="J13" s="7">
        <f t="shared" si="9"/>
        <v>0.87738568733809796</v>
      </c>
      <c r="K13" s="9">
        <v>0</v>
      </c>
      <c r="L13" s="4">
        <v>0</v>
      </c>
      <c r="M13" s="4">
        <v>0</v>
      </c>
      <c r="N13" s="4">
        <v>0</v>
      </c>
      <c r="O13" s="4">
        <f t="shared" si="6"/>
        <v>0</v>
      </c>
      <c r="P13" s="4">
        <f t="shared" si="7"/>
        <v>0</v>
      </c>
      <c r="Q13" s="7" t="s">
        <v>119</v>
      </c>
      <c r="R13" s="4">
        <f t="shared" si="4"/>
        <v>0</v>
      </c>
      <c r="S13" s="7" t="s">
        <v>119</v>
      </c>
    </row>
    <row r="14" spans="1:19" s="6" customFormat="1" x14ac:dyDescent="0.3">
      <c r="A14" s="8" t="s">
        <v>105</v>
      </c>
      <c r="B14" s="4">
        <v>1729.9659999999999</v>
      </c>
      <c r="C14" s="4">
        <v>1588.1410000000001</v>
      </c>
      <c r="D14" s="4">
        <v>2043.65</v>
      </c>
      <c r="E14" s="4">
        <v>3221.6149999999998</v>
      </c>
      <c r="F14" s="4">
        <f t="shared" si="5"/>
        <v>2284.4686666666666</v>
      </c>
      <c r="G14" s="4">
        <f t="shared" si="0"/>
        <v>1177.9649999999997</v>
      </c>
      <c r="H14" s="7">
        <f t="shared" si="8"/>
        <v>0.57640251510777263</v>
      </c>
      <c r="I14" s="4">
        <f t="shared" si="2"/>
        <v>1491.6489999999999</v>
      </c>
      <c r="J14" s="7">
        <f t="shared" si="9"/>
        <v>0.86224180128395589</v>
      </c>
      <c r="K14" s="9">
        <v>0</v>
      </c>
      <c r="L14" s="4">
        <v>0</v>
      </c>
      <c r="M14" s="4">
        <v>0</v>
      </c>
      <c r="N14" s="4">
        <v>0</v>
      </c>
      <c r="O14" s="4">
        <f t="shared" si="6"/>
        <v>0</v>
      </c>
      <c r="P14" s="4">
        <f t="shared" si="7"/>
        <v>0</v>
      </c>
      <c r="Q14" s="7" t="s">
        <v>119</v>
      </c>
      <c r="R14" s="4">
        <f t="shared" si="4"/>
        <v>0</v>
      </c>
      <c r="S14" s="7" t="s">
        <v>119</v>
      </c>
    </row>
    <row r="15" spans="1:19" s="6" customFormat="1" x14ac:dyDescent="0.3">
      <c r="A15" s="8" t="s">
        <v>106</v>
      </c>
      <c r="B15" s="4">
        <v>1768.848</v>
      </c>
      <c r="C15" s="4">
        <v>1636.0219999999999</v>
      </c>
      <c r="D15" s="4">
        <v>1999.9580000000001</v>
      </c>
      <c r="E15" s="4">
        <v>2224.6759999999999</v>
      </c>
      <c r="F15" s="4">
        <f t="shared" si="5"/>
        <v>1953.5519999999999</v>
      </c>
      <c r="G15" s="4">
        <f t="shared" si="0"/>
        <v>224.71799999999985</v>
      </c>
      <c r="H15" s="7">
        <f t="shared" si="8"/>
        <v>0.11236135958855129</v>
      </c>
      <c r="I15" s="4">
        <f t="shared" si="2"/>
        <v>455.82799999999997</v>
      </c>
      <c r="J15" s="7">
        <f t="shared" si="9"/>
        <v>0.2576976653731694</v>
      </c>
      <c r="K15" s="9">
        <v>0</v>
      </c>
      <c r="L15" s="4">
        <v>0</v>
      </c>
      <c r="M15" s="4">
        <v>0</v>
      </c>
      <c r="N15" s="4">
        <v>0</v>
      </c>
      <c r="O15" s="4">
        <f t="shared" si="6"/>
        <v>0</v>
      </c>
      <c r="P15" s="4">
        <f t="shared" si="7"/>
        <v>0</v>
      </c>
      <c r="Q15" s="7" t="s">
        <v>119</v>
      </c>
      <c r="R15" s="4">
        <f t="shared" si="4"/>
        <v>0</v>
      </c>
      <c r="S15" s="7" t="s">
        <v>119</v>
      </c>
    </row>
    <row r="16" spans="1:19" s="6" customFormat="1" x14ac:dyDescent="0.3">
      <c r="A16" s="8" t="s">
        <v>107</v>
      </c>
      <c r="B16" s="4">
        <v>19027.669999999998</v>
      </c>
      <c r="C16" s="4">
        <v>15989.07</v>
      </c>
      <c r="D16" s="4">
        <v>13628.43</v>
      </c>
      <c r="E16" s="4">
        <v>14358.66</v>
      </c>
      <c r="F16" s="4">
        <f t="shared" si="5"/>
        <v>14658.720000000001</v>
      </c>
      <c r="G16" s="4">
        <f t="shared" si="0"/>
        <v>730.22999999999956</v>
      </c>
      <c r="H16" s="7">
        <f t="shared" si="8"/>
        <v>5.3581373643185569E-2</v>
      </c>
      <c r="I16" s="4">
        <f t="shared" si="2"/>
        <v>-4669.0099999999984</v>
      </c>
      <c r="J16" s="7">
        <f t="shared" si="9"/>
        <v>-0.2453800176269611</v>
      </c>
      <c r="K16" s="9">
        <v>23755.21</v>
      </c>
      <c r="L16" s="4">
        <v>16003.62</v>
      </c>
      <c r="M16" s="4">
        <v>13823.8</v>
      </c>
      <c r="N16" s="4">
        <v>14195.29</v>
      </c>
      <c r="O16" s="4">
        <f t="shared" si="6"/>
        <v>14674.236666666666</v>
      </c>
      <c r="P16" s="4">
        <f t="shared" si="7"/>
        <v>371.4900000000016</v>
      </c>
      <c r="Q16" s="7">
        <f>P16/M16</f>
        <v>2.6873218651890334E-2</v>
      </c>
      <c r="R16" s="4">
        <f t="shared" si="4"/>
        <v>-9559.9199999999983</v>
      </c>
      <c r="S16" s="7">
        <f>R16/K16</f>
        <v>-0.40243466591118321</v>
      </c>
    </row>
    <row r="17" spans="1:19" s="6" customFormat="1" x14ac:dyDescent="0.3">
      <c r="A17" s="8" t="s">
        <v>108</v>
      </c>
      <c r="B17" s="4">
        <v>535.79480000000001</v>
      </c>
      <c r="C17" s="4">
        <v>899.60889999999995</v>
      </c>
      <c r="D17" s="4">
        <v>670.95039999999995</v>
      </c>
      <c r="E17" s="4">
        <v>1600.3789999999999</v>
      </c>
      <c r="F17" s="4">
        <f t="shared" si="5"/>
        <v>1056.9794333333332</v>
      </c>
      <c r="G17" s="4">
        <f t="shared" si="0"/>
        <v>929.42859999999996</v>
      </c>
      <c r="H17" s="7">
        <f t="shared" si="8"/>
        <v>1.3852418897134573</v>
      </c>
      <c r="I17" s="4">
        <f t="shared" si="2"/>
        <v>1064.5841999999998</v>
      </c>
      <c r="J17" s="7">
        <f t="shared" si="9"/>
        <v>1.9869252183858443</v>
      </c>
      <c r="K17" s="9">
        <v>0</v>
      </c>
      <c r="L17" s="4">
        <v>4958.8689999999997</v>
      </c>
      <c r="M17" s="4">
        <v>2.1026069999999999</v>
      </c>
      <c r="N17" s="4">
        <v>3.3641719999999999</v>
      </c>
      <c r="O17" s="4">
        <f t="shared" si="6"/>
        <v>1654.7785929999998</v>
      </c>
      <c r="P17" s="4">
        <f t="shared" si="7"/>
        <v>1.261565</v>
      </c>
      <c r="Q17" s="7">
        <f>P17/M17</f>
        <v>0.60000038048004223</v>
      </c>
      <c r="R17" s="4">
        <f t="shared" si="4"/>
        <v>3.3641719999999999</v>
      </c>
      <c r="S17" s="7" t="s">
        <v>119</v>
      </c>
    </row>
    <row r="18" spans="1:19" s="6" customFormat="1" x14ac:dyDescent="0.3">
      <c r="A18" s="8" t="s">
        <v>109</v>
      </c>
      <c r="B18" s="4">
        <v>2926.7579999999998</v>
      </c>
      <c r="C18" s="4">
        <v>3497.3879999999999</v>
      </c>
      <c r="D18" s="4">
        <v>4777.8010000000004</v>
      </c>
      <c r="E18" s="4">
        <v>4833.6499999999996</v>
      </c>
      <c r="F18" s="4">
        <f t="shared" si="5"/>
        <v>4369.6130000000003</v>
      </c>
      <c r="G18" s="4">
        <f t="shared" si="0"/>
        <v>55.848999999999251</v>
      </c>
      <c r="H18" s="7">
        <f t="shared" si="8"/>
        <v>1.1689268766112119E-2</v>
      </c>
      <c r="I18" s="4">
        <f t="shared" si="2"/>
        <v>1906.8919999999998</v>
      </c>
      <c r="J18" s="7">
        <f t="shared" si="9"/>
        <v>0.65153729826654616</v>
      </c>
      <c r="K18" s="9">
        <v>4911.6899999999996</v>
      </c>
      <c r="L18" s="4">
        <v>5503.7849999999999</v>
      </c>
      <c r="M18" s="4">
        <v>49470.14</v>
      </c>
      <c r="N18" s="4">
        <v>5165.6859999999997</v>
      </c>
      <c r="O18" s="4">
        <f t="shared" si="6"/>
        <v>20046.537</v>
      </c>
      <c r="P18" s="4">
        <f t="shared" si="7"/>
        <v>-44304.453999999998</v>
      </c>
      <c r="Q18" s="7">
        <f>P18/M18</f>
        <v>-0.89557971738103026</v>
      </c>
      <c r="R18" s="4">
        <f t="shared" si="4"/>
        <v>253.99600000000009</v>
      </c>
      <c r="S18" s="7">
        <f>R18/K18</f>
        <v>5.1712547005205972E-2</v>
      </c>
    </row>
    <row r="19" spans="1:19" s="6" customFormat="1" x14ac:dyDescent="0.3">
      <c r="A19" s="8" t="s">
        <v>110</v>
      </c>
      <c r="B19" s="4">
        <v>0</v>
      </c>
      <c r="C19" s="4">
        <v>0</v>
      </c>
      <c r="D19" s="4">
        <v>0</v>
      </c>
      <c r="E19" s="4">
        <v>1738.692</v>
      </c>
      <c r="F19" s="4">
        <f t="shared" si="5"/>
        <v>579.56399999999996</v>
      </c>
      <c r="G19" s="4">
        <f t="shared" si="0"/>
        <v>1738.692</v>
      </c>
      <c r="H19" s="7" t="s">
        <v>119</v>
      </c>
      <c r="I19" s="4">
        <f t="shared" si="2"/>
        <v>1738.692</v>
      </c>
      <c r="J19" s="7" t="s">
        <v>119</v>
      </c>
      <c r="K19" s="9">
        <v>0</v>
      </c>
      <c r="L19" s="4">
        <v>0</v>
      </c>
      <c r="M19" s="4">
        <v>0</v>
      </c>
      <c r="N19" s="4">
        <v>5337.2579999999998</v>
      </c>
      <c r="O19" s="4">
        <f t="shared" si="6"/>
        <v>1779.086</v>
      </c>
      <c r="P19" s="4">
        <f t="shared" si="7"/>
        <v>5337.2579999999998</v>
      </c>
      <c r="Q19" s="7" t="s">
        <v>119</v>
      </c>
      <c r="R19" s="4">
        <f t="shared" si="4"/>
        <v>5337.2579999999998</v>
      </c>
      <c r="S19" s="7" t="s">
        <v>119</v>
      </c>
    </row>
    <row r="20" spans="1:19" s="6" customFormat="1" x14ac:dyDescent="0.3">
      <c r="A20" s="8" t="s">
        <v>111</v>
      </c>
      <c r="B20" s="4">
        <v>71413.59</v>
      </c>
      <c r="C20" s="4">
        <v>85899.17</v>
      </c>
      <c r="D20" s="4">
        <v>86276.19</v>
      </c>
      <c r="E20" s="4">
        <v>73997.3</v>
      </c>
      <c r="F20" s="4">
        <f t="shared" si="5"/>
        <v>82057.55333333333</v>
      </c>
      <c r="G20" s="4">
        <f t="shared" si="0"/>
        <v>-12278.89</v>
      </c>
      <c r="H20" s="7">
        <f t="shared" ref="H20:H27" si="10">G20/D20</f>
        <v>-0.14232072603113327</v>
      </c>
      <c r="I20" s="4">
        <f t="shared" si="2"/>
        <v>2583.7100000000064</v>
      </c>
      <c r="J20" s="7">
        <f t="shared" ref="J20:J27" si="11">I20/B20</f>
        <v>3.6179528294264532E-2</v>
      </c>
      <c r="K20" s="9">
        <v>229911.3</v>
      </c>
      <c r="L20" s="4">
        <v>23326.75</v>
      </c>
      <c r="M20" s="4">
        <v>98467.62</v>
      </c>
      <c r="N20" s="4">
        <v>123432.5</v>
      </c>
      <c r="O20" s="4">
        <f t="shared" si="6"/>
        <v>81742.289999999994</v>
      </c>
      <c r="P20" s="4">
        <f t="shared" si="7"/>
        <v>24964.880000000005</v>
      </c>
      <c r="Q20" s="7">
        <f>P20/M20</f>
        <v>0.25353390282003369</v>
      </c>
      <c r="R20" s="4">
        <f t="shared" si="4"/>
        <v>-106478.79999999999</v>
      </c>
      <c r="S20" s="7">
        <f>R20/K20</f>
        <v>-0.46312991140496351</v>
      </c>
    </row>
    <row r="21" spans="1:19" s="6" customFormat="1" x14ac:dyDescent="0.3">
      <c r="A21" s="8" t="s">
        <v>112</v>
      </c>
      <c r="B21" s="4">
        <v>3262.6869999999999</v>
      </c>
      <c r="C21" s="4">
        <v>2069.2849999999999</v>
      </c>
      <c r="D21" s="4">
        <v>1778.078</v>
      </c>
      <c r="E21" s="4">
        <v>2661.43</v>
      </c>
      <c r="F21" s="4">
        <f t="shared" si="5"/>
        <v>2169.5976666666666</v>
      </c>
      <c r="G21" s="4">
        <f t="shared" si="0"/>
        <v>883.35199999999986</v>
      </c>
      <c r="H21" s="7">
        <f t="shared" si="10"/>
        <v>0.49680160262935591</v>
      </c>
      <c r="I21" s="4">
        <f t="shared" si="2"/>
        <v>-601.25700000000006</v>
      </c>
      <c r="J21" s="7">
        <f t="shared" si="11"/>
        <v>-0.18428277061207529</v>
      </c>
      <c r="K21" s="9">
        <v>3668.924</v>
      </c>
      <c r="L21" s="4">
        <v>4285.1260000000002</v>
      </c>
      <c r="M21" s="4">
        <v>3715.74</v>
      </c>
      <c r="N21" s="4">
        <v>4070.85</v>
      </c>
      <c r="O21" s="4">
        <f t="shared" si="6"/>
        <v>4023.9053333333336</v>
      </c>
      <c r="P21" s="4">
        <f t="shared" si="7"/>
        <v>355.11000000000013</v>
      </c>
      <c r="Q21" s="7">
        <f>P21/M21</f>
        <v>9.5569119475528472E-2</v>
      </c>
      <c r="R21" s="4">
        <f t="shared" si="4"/>
        <v>401.92599999999993</v>
      </c>
      <c r="S21" s="7">
        <f>R21/K21</f>
        <v>0.10954873963047475</v>
      </c>
    </row>
    <row r="22" spans="1:19" s="6" customFormat="1" x14ac:dyDescent="0.3">
      <c r="A22" s="8" t="s">
        <v>113</v>
      </c>
      <c r="B22" s="4">
        <v>3412.5819999999999</v>
      </c>
      <c r="C22" s="4">
        <v>2708.07</v>
      </c>
      <c r="D22" s="4">
        <v>782.79639999999995</v>
      </c>
      <c r="E22" s="4">
        <v>3772.5650000000001</v>
      </c>
      <c r="F22" s="4">
        <f t="shared" si="5"/>
        <v>2421.1437999999998</v>
      </c>
      <c r="G22" s="4">
        <f t="shared" si="0"/>
        <v>2989.7686000000003</v>
      </c>
      <c r="H22" s="7">
        <f t="shared" si="10"/>
        <v>3.8193438293788788</v>
      </c>
      <c r="I22" s="4">
        <f t="shared" si="2"/>
        <v>359.98300000000017</v>
      </c>
      <c r="J22" s="7">
        <f t="shared" si="11"/>
        <v>0.10548698903059331</v>
      </c>
      <c r="K22" s="9">
        <v>0</v>
      </c>
      <c r="L22" s="4">
        <v>0</v>
      </c>
      <c r="M22" s="4">
        <v>0</v>
      </c>
      <c r="N22" s="4">
        <v>8573.9989999999998</v>
      </c>
      <c r="O22" s="4">
        <f t="shared" si="6"/>
        <v>2857.9996666666666</v>
      </c>
      <c r="P22" s="4">
        <f t="shared" si="7"/>
        <v>8573.9989999999998</v>
      </c>
      <c r="Q22" s="7" t="s">
        <v>119</v>
      </c>
      <c r="R22" s="4">
        <f t="shared" si="4"/>
        <v>8573.9989999999998</v>
      </c>
      <c r="S22" s="7" t="s">
        <v>119</v>
      </c>
    </row>
    <row r="23" spans="1:19" s="6" customFormat="1" x14ac:dyDescent="0.3">
      <c r="A23" s="8" t="s">
        <v>114</v>
      </c>
      <c r="B23" s="4">
        <v>61397.39</v>
      </c>
      <c r="C23" s="4">
        <v>64546.84</v>
      </c>
      <c r="D23" s="4">
        <v>62294.05</v>
      </c>
      <c r="E23" s="4">
        <v>63651.62</v>
      </c>
      <c r="F23" s="4">
        <f t="shared" si="5"/>
        <v>63497.503333333334</v>
      </c>
      <c r="G23" s="4">
        <f t="shared" si="0"/>
        <v>1357.5699999999997</v>
      </c>
      <c r="H23" s="7">
        <f t="shared" si="10"/>
        <v>2.1792932069756254E-2</v>
      </c>
      <c r="I23" s="4">
        <f t="shared" si="2"/>
        <v>2254.2300000000032</v>
      </c>
      <c r="J23" s="7">
        <f t="shared" si="11"/>
        <v>3.6715404351878853E-2</v>
      </c>
      <c r="K23" s="9">
        <v>61173.24</v>
      </c>
      <c r="L23" s="4">
        <v>79271.839999999997</v>
      </c>
      <c r="M23" s="4">
        <v>52131.73</v>
      </c>
      <c r="N23" s="4">
        <v>67357.98</v>
      </c>
      <c r="O23" s="4">
        <f t="shared" si="6"/>
        <v>66253.849999999991</v>
      </c>
      <c r="P23" s="4">
        <f t="shared" si="7"/>
        <v>15226.249999999993</v>
      </c>
      <c r="Q23" s="7">
        <f>P23/M23</f>
        <v>0.29207260146555641</v>
      </c>
      <c r="R23" s="4">
        <f t="shared" si="4"/>
        <v>6184.739999999998</v>
      </c>
      <c r="S23" s="7">
        <f>R23/K23</f>
        <v>0.10110205050443623</v>
      </c>
    </row>
    <row r="24" spans="1:19" s="6" customFormat="1" x14ac:dyDescent="0.3">
      <c r="A24" s="8" t="s">
        <v>115</v>
      </c>
      <c r="B24" s="4">
        <v>2568.6579999999999</v>
      </c>
      <c r="C24" s="4">
        <v>2222.4769999999999</v>
      </c>
      <c r="D24" s="4">
        <v>1912.393</v>
      </c>
      <c r="E24" s="4">
        <v>2305.357</v>
      </c>
      <c r="F24" s="4">
        <f t="shared" si="5"/>
        <v>2146.7423333333331</v>
      </c>
      <c r="G24" s="4">
        <f t="shared" si="0"/>
        <v>392.96399999999994</v>
      </c>
      <c r="H24" s="7">
        <f t="shared" si="10"/>
        <v>0.20548286884547262</v>
      </c>
      <c r="I24" s="4">
        <f t="shared" si="2"/>
        <v>-263.30099999999993</v>
      </c>
      <c r="J24" s="7">
        <f t="shared" si="11"/>
        <v>-0.10250527707464363</v>
      </c>
      <c r="K24" s="9">
        <v>3318.5450000000001</v>
      </c>
      <c r="L24" s="4">
        <v>4132.4639999999999</v>
      </c>
      <c r="M24" s="4">
        <v>1319.933</v>
      </c>
      <c r="N24" s="4">
        <v>1741.6320000000001</v>
      </c>
      <c r="O24" s="4">
        <f t="shared" si="6"/>
        <v>2398.0096666666668</v>
      </c>
      <c r="P24" s="4">
        <f t="shared" si="7"/>
        <v>421.69900000000007</v>
      </c>
      <c r="Q24" s="7">
        <f>P24/M24</f>
        <v>0.31948515568593261</v>
      </c>
      <c r="R24" s="4">
        <f t="shared" si="4"/>
        <v>-1576.913</v>
      </c>
      <c r="S24" s="7">
        <f>R24/K24</f>
        <v>-0.47518204514327816</v>
      </c>
    </row>
    <row r="25" spans="1:19" s="6" customFormat="1" x14ac:dyDescent="0.3">
      <c r="A25" s="8" t="s">
        <v>116</v>
      </c>
      <c r="B25" s="4">
        <v>1120.509</v>
      </c>
      <c r="C25" s="4">
        <v>1139.6969999999999</v>
      </c>
      <c r="D25" s="4">
        <v>1036.367</v>
      </c>
      <c r="E25" s="4">
        <v>1395.673</v>
      </c>
      <c r="F25" s="4">
        <f t="shared" si="5"/>
        <v>1190.579</v>
      </c>
      <c r="G25" s="4">
        <f t="shared" si="0"/>
        <v>359.30600000000004</v>
      </c>
      <c r="H25" s="7">
        <f t="shared" si="10"/>
        <v>0.34669764668307662</v>
      </c>
      <c r="I25" s="4">
        <f t="shared" si="2"/>
        <v>275.16399999999999</v>
      </c>
      <c r="J25" s="7">
        <f t="shared" si="11"/>
        <v>0.24557053981717236</v>
      </c>
      <c r="K25" s="9">
        <v>2167.9140000000002</v>
      </c>
      <c r="L25" s="4">
        <v>2481.076</v>
      </c>
      <c r="M25" s="4">
        <v>2230.4459999999999</v>
      </c>
      <c r="N25" s="4">
        <v>2667.788</v>
      </c>
      <c r="O25" s="4">
        <f t="shared" si="6"/>
        <v>2459.77</v>
      </c>
      <c r="P25" s="4">
        <f t="shared" si="7"/>
        <v>437.3420000000001</v>
      </c>
      <c r="Q25" s="7">
        <f>P25/M25</f>
        <v>0.19607827313461079</v>
      </c>
      <c r="R25" s="4">
        <f t="shared" si="4"/>
        <v>499.8739999999998</v>
      </c>
      <c r="S25" s="7">
        <f>R25/K25</f>
        <v>0.23057833474944106</v>
      </c>
    </row>
    <row r="26" spans="1:19" s="6" customFormat="1" x14ac:dyDescent="0.3">
      <c r="A26" s="8" t="s">
        <v>117</v>
      </c>
      <c r="B26" s="4">
        <v>4544.1040000000003</v>
      </c>
      <c r="C26" s="4">
        <v>5325.9880000000003</v>
      </c>
      <c r="D26" s="4">
        <v>5224.9790000000003</v>
      </c>
      <c r="E26" s="4">
        <v>5392.5609999999997</v>
      </c>
      <c r="F26" s="4">
        <f t="shared" si="5"/>
        <v>5314.5093333333334</v>
      </c>
      <c r="G26" s="4">
        <f t="shared" si="0"/>
        <v>167.58199999999943</v>
      </c>
      <c r="H26" s="7">
        <f t="shared" si="10"/>
        <v>3.2073238954644492E-2</v>
      </c>
      <c r="I26" s="4">
        <f t="shared" si="2"/>
        <v>848.45699999999943</v>
      </c>
      <c r="J26" s="7">
        <f t="shared" si="11"/>
        <v>0.18671601706298963</v>
      </c>
      <c r="K26" s="9">
        <v>5105.3029999999999</v>
      </c>
      <c r="L26" s="4">
        <v>5674.8440000000001</v>
      </c>
      <c r="M26" s="4">
        <v>6729.3739999999998</v>
      </c>
      <c r="N26" s="4">
        <v>7589.3270000000002</v>
      </c>
      <c r="O26" s="4">
        <f t="shared" si="6"/>
        <v>6664.5150000000003</v>
      </c>
      <c r="P26" s="4">
        <f t="shared" si="7"/>
        <v>859.95300000000043</v>
      </c>
      <c r="Q26" s="7">
        <f>P26/M26</f>
        <v>0.12779093567990135</v>
      </c>
      <c r="R26" s="4">
        <f t="shared" si="4"/>
        <v>2484.0240000000003</v>
      </c>
      <c r="S26" s="7">
        <f>R26/K26</f>
        <v>0.48655760490611438</v>
      </c>
    </row>
    <row r="27" spans="1:19" s="6" customFormat="1" x14ac:dyDescent="0.3">
      <c r="A27" s="8" t="s">
        <v>118</v>
      </c>
      <c r="B27" s="4">
        <v>1458.3050000000001</v>
      </c>
      <c r="C27" s="4">
        <v>1820.95</v>
      </c>
      <c r="D27" s="4">
        <v>1568.768</v>
      </c>
      <c r="E27" s="4">
        <v>2313.8850000000002</v>
      </c>
      <c r="F27" s="4">
        <f t="shared" si="5"/>
        <v>1901.201</v>
      </c>
      <c r="G27" s="4">
        <f t="shared" si="0"/>
        <v>745.11700000000019</v>
      </c>
      <c r="H27" s="7">
        <f t="shared" si="10"/>
        <v>0.47496953023009147</v>
      </c>
      <c r="I27" s="4">
        <f t="shared" si="2"/>
        <v>855.58000000000015</v>
      </c>
      <c r="J27" s="7">
        <f t="shared" si="11"/>
        <v>0.58669482721378596</v>
      </c>
      <c r="K27" s="9">
        <v>0</v>
      </c>
      <c r="L27" s="4">
        <v>0</v>
      </c>
      <c r="M27" s="4">
        <v>0</v>
      </c>
      <c r="N27" s="4">
        <v>3981.06</v>
      </c>
      <c r="O27" s="4">
        <f t="shared" si="6"/>
        <v>1327.02</v>
      </c>
      <c r="P27" s="4">
        <f t="shared" si="7"/>
        <v>3981.06</v>
      </c>
      <c r="Q27" s="7" t="s">
        <v>119</v>
      </c>
      <c r="R27" s="4">
        <f t="shared" si="4"/>
        <v>3981.06</v>
      </c>
      <c r="S27" s="7" t="s">
        <v>119</v>
      </c>
    </row>
  </sheetData>
  <mergeCells count="2">
    <mergeCell ref="B1:J1"/>
    <mergeCell ref="K1:S1"/>
  </mergeCells>
  <phoneticPr fontId="4" type="noConversion"/>
  <pageMargins left="0.7" right="0.7" top="0.75" bottom="0.75" header="0.3" footer="0.3"/>
  <pageSetup orientation="portrait" r:id="rId1"/>
  <ignoredErrors>
    <ignoredError sqref="F3:F27 O3:O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Winery Overview</vt:lpstr>
      <vt:lpstr>Shipment Detail</vt:lpstr>
      <vt:lpstr>Quarterly Metrics</vt:lpstr>
      <vt:lpstr>Annual Metrics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bitte</dc:creator>
  <cp:lastModifiedBy>bitte</cp:lastModifiedBy>
  <dcterms:created xsi:type="dcterms:W3CDTF">2020-01-15T19:29:44Z</dcterms:created>
  <dcterms:modified xsi:type="dcterms:W3CDTF">2020-01-15T23:22:03Z</dcterms:modified>
</cp:coreProperties>
</file>