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activeTab="1"/>
  </bookViews>
  <sheets>
    <sheet name="Green Shed saved emissions" sheetId="7" r:id="rId1"/>
    <sheet name="Green Shed activity data" sheetId="6" r:id="rId2"/>
  </sheets>
  <definedNames>
    <definedName name="_xlnm.Print_Area" localSheetId="1">'Green Shed activity data'!$A$1:$F$15</definedName>
  </definedNames>
  <calcPr calcId="124519"/>
</workbook>
</file>

<file path=xl/calcChain.xml><?xml version="1.0" encoding="utf-8"?>
<calcChain xmlns="http://schemas.openxmlformats.org/spreadsheetml/2006/main">
  <c r="D4" i="6"/>
  <c r="D5"/>
  <c r="D6"/>
  <c r="D7"/>
  <c r="D8"/>
  <c r="D9"/>
  <c r="D3"/>
  <c r="H11" i="7"/>
  <c r="H4"/>
  <c r="H5"/>
  <c r="H6"/>
  <c r="H7"/>
  <c r="H8"/>
  <c r="H9"/>
  <c r="H3"/>
  <c r="G11"/>
  <c r="G4"/>
  <c r="G5"/>
  <c r="G6"/>
  <c r="G7"/>
  <c r="G8"/>
  <c r="G9"/>
  <c r="G3"/>
  <c r="D4"/>
  <c r="D5"/>
  <c r="D6"/>
  <c r="D7"/>
  <c r="D8"/>
  <c r="D9"/>
  <c r="D3"/>
  <c r="D11" l="1"/>
  <c r="B11"/>
  <c r="E5" i="6"/>
  <c r="E9"/>
  <c r="E3"/>
  <c r="E4"/>
  <c r="E6"/>
  <c r="E7"/>
  <c r="E8"/>
  <c r="C11"/>
  <c r="E11" l="1"/>
  <c r="D11"/>
</calcChain>
</file>

<file path=xl/sharedStrings.xml><?xml version="1.0" encoding="utf-8"?>
<sst xmlns="http://schemas.openxmlformats.org/spreadsheetml/2006/main" count="42" uniqueCount="34">
  <si>
    <t>Waste type</t>
  </si>
  <si>
    <t>Waste &amp; recycling that generates CO2e*</t>
  </si>
  <si>
    <t>Total</t>
  </si>
  <si>
    <t>Timber/chipboard/mdf</t>
  </si>
  <si>
    <t>Overall tonnes waste salvaged from landfill over 8 years</t>
  </si>
  <si>
    <t>% waste</t>
  </si>
  <si>
    <t>Metal</t>
  </si>
  <si>
    <t>Textile</t>
  </si>
  <si>
    <t>Plastic</t>
  </si>
  <si>
    <t>Paper</t>
  </si>
  <si>
    <t>Bricks &amp; tiles</t>
  </si>
  <si>
    <t>Miscellaneous eg. shoes, rubber, foam (textiles)</t>
  </si>
  <si>
    <t>Data sources</t>
  </si>
  <si>
    <t>Miscellaneous textiles eg. shoes, rubber, foam</t>
  </si>
  <si>
    <t># When waste is sent to landfill, it breaks down and releases carbon dioxide and equivalent emissions (CO2e), primarily methane. Waste salvaged from landfill avoids these emissions.</t>
  </si>
  <si>
    <t>Emission factors are from UK Government 'Conversion Factors 2019 condensed set'. These are the UK equivlanet of the Australian National Greenhouse Accounting Factors.</t>
  </si>
  <si>
    <t>https://www.gov.uk/government/publications/greenhouse-gas-reporting-conversion-factors-2019</t>
  </si>
  <si>
    <t>Where there was no factor given for 're-used', I've used the smallest factor given for a recycled product.</t>
  </si>
  <si>
    <t>https://www.environment.gov.au/climate-change/climate-science-data/greenhouse-gas-measurement/publications/national-greenhouse-accounts-factors-july-2018</t>
  </si>
  <si>
    <t>ACT landfill is capped. This means much of the methane is recovered and converted into energy instead. This is not allowed for in the calculations.</t>
  </si>
  <si>
    <t>Green Shed salvaged waste per year (tonnes)</t>
  </si>
  <si>
    <t xml:space="preserve">Avoided landfill emissions (tonnes CO2e) </t>
  </si>
  <si>
    <t>Emissions factor for embedded emissions on new goods (tonnes CO2e per tonne waste)*</t>
  </si>
  <si>
    <t>Emissions factor for embedded emissions on used/recyled goods (tonnes CO2e per tonne waste)*</t>
  </si>
  <si>
    <t xml:space="preserve">Avoided embedded emissions (tonnes CO2e) </t>
  </si>
  <si>
    <t xml:space="preserve">Total avoided emissions from Green Shed salvage per year (tonnes CO2e) </t>
  </si>
  <si>
    <t>Salvaged waste (tonnes)</t>
  </si>
  <si>
    <t>Salvaged waste per year (tonnes)</t>
  </si>
  <si>
    <t>Emission factors for landfill waste are from National Greenhouse Accounting Factors 2018, Table 42: Waste mix methane conversion factors</t>
  </si>
  <si>
    <t>*New goods require more energy to mine or harvest, manufacture, transport and sell. Used and recycled goods require less energy. This means the embodied energy and embedded CO2e is lower in used and recycled goods.</t>
  </si>
  <si>
    <t>When people buy used goods instead of new goods, they make a saving on this embedded CO2e. I've deducted column F from column E and multiplied byColumn B tonnes to show the avoided embedded emissions in buying used goods from the Green Shed instead of new goods.</t>
  </si>
  <si>
    <t>I prefer using Australian data but the Australian Government does not maintain an equivalent dataset. I suspect that true Australian factors are higher than UK factors due to our more carbon-intense energy grid, higher transport distances and more air freight.</t>
  </si>
  <si>
    <t>Emission factor for landfill waste (tonnes CO2e per tonne waste)#</t>
  </si>
  <si>
    <t>Green Shed activity data provided by Sandie Parkes on 7 May 2019. This dataset is an estimate only. The Green shed provided this after discussion of operations and % breakdown with the site managers and owners.</t>
  </si>
</sst>
</file>

<file path=xl/styles.xml><?xml version="1.0" encoding="utf-8"?>
<styleSheet xmlns="http://schemas.openxmlformats.org/spreadsheetml/2006/main">
  <numFmts count="3">
    <numFmt numFmtId="43" formatCode="_-* #,##0.00_-;\-* #,##0.00_-;_-* &quot;-&quot;??_-;_-@_-"/>
    <numFmt numFmtId="164" formatCode="0.0"/>
    <numFmt numFmtId="165" formatCode="_-* #,##0_-;\-* #,##0_-;_-* &quot;-&quot;??_-;_-@_-"/>
  </numFmts>
  <fonts count="9">
    <font>
      <sz val="11"/>
      <color theme="1"/>
      <name val="Calibri"/>
      <family val="2"/>
      <scheme val="minor"/>
    </font>
    <font>
      <i/>
      <sz val="11"/>
      <color theme="1"/>
      <name val="Calibri"/>
      <family val="2"/>
      <scheme val="minor"/>
    </font>
    <font>
      <sz val="11"/>
      <color theme="1"/>
      <name val="Calibri"/>
      <family val="2"/>
      <scheme val="minor"/>
    </font>
    <font>
      <b/>
      <sz val="11"/>
      <color theme="1"/>
      <name val="Arial"/>
      <family val="2"/>
    </font>
    <font>
      <b/>
      <i/>
      <sz val="11"/>
      <color theme="1"/>
      <name val="Arial"/>
      <family val="2"/>
    </font>
    <font>
      <sz val="11"/>
      <color theme="1"/>
      <name val="Arial"/>
      <family val="2"/>
    </font>
    <font>
      <i/>
      <sz val="11"/>
      <color theme="1"/>
      <name val="Arial"/>
      <family val="2"/>
    </font>
    <font>
      <u/>
      <sz val="9.9"/>
      <color theme="10"/>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alignment vertical="top"/>
      <protection locked="0"/>
    </xf>
  </cellStyleXfs>
  <cellXfs count="36">
    <xf numFmtId="0" fontId="0" fillId="0" borderId="0" xfId="0"/>
    <xf numFmtId="0" fontId="0" fillId="0" borderId="0" xfId="0"/>
    <xf numFmtId="0" fontId="0" fillId="0" borderId="0" xfId="0"/>
    <xf numFmtId="0" fontId="3" fillId="0" borderId="1" xfId="0" applyFont="1" applyBorder="1"/>
    <xf numFmtId="0" fontId="3" fillId="0" borderId="1" xfId="0" applyFont="1" applyBorder="1" applyAlignment="1">
      <alignment wrapText="1"/>
    </xf>
    <xf numFmtId="0" fontId="4" fillId="0" borderId="1" xfId="0" applyFont="1" applyBorder="1"/>
    <xf numFmtId="9" fontId="5" fillId="0" borderId="1" xfId="1" applyFont="1" applyBorder="1"/>
    <xf numFmtId="0" fontId="5" fillId="0" borderId="1" xfId="0" applyFont="1" applyBorder="1"/>
    <xf numFmtId="3" fontId="5" fillId="0" borderId="1" xfId="0" applyNumberFormat="1" applyFont="1" applyBorder="1"/>
    <xf numFmtId="165" fontId="5" fillId="2" borderId="1" xfId="2" applyNumberFormat="1" applyFont="1" applyFill="1" applyBorder="1"/>
    <xf numFmtId="164" fontId="5" fillId="0" borderId="1" xfId="0" applyNumberFormat="1" applyFont="1" applyBorder="1"/>
    <xf numFmtId="9" fontId="3" fillId="0" borderId="1" xfId="0" applyNumberFormat="1" applyFont="1" applyBorder="1"/>
    <xf numFmtId="165" fontId="3" fillId="0" borderId="1" xfId="2" applyNumberFormat="1" applyFont="1" applyBorder="1"/>
    <xf numFmtId="164" fontId="3" fillId="0" borderId="1" xfId="0" applyNumberFormat="1" applyFont="1" applyBorder="1"/>
    <xf numFmtId="0" fontId="3" fillId="0" borderId="0" xfId="0" applyFont="1" applyBorder="1" applyAlignment="1">
      <alignment wrapText="1"/>
    </xf>
    <xf numFmtId="0" fontId="0" fillId="0" borderId="0" xfId="0" applyBorder="1"/>
    <xf numFmtId="0" fontId="5" fillId="0" borderId="0" xfId="2" applyNumberFormat="1" applyFont="1" applyBorder="1"/>
    <xf numFmtId="165" fontId="5" fillId="0" borderId="0" xfId="2" applyNumberFormat="1" applyFont="1" applyBorder="1"/>
    <xf numFmtId="165" fontId="3" fillId="0" borderId="0" xfId="2" applyNumberFormat="1" applyFont="1" applyBorder="1"/>
    <xf numFmtId="164" fontId="3" fillId="0" borderId="0" xfId="0" applyNumberFormat="1" applyFont="1" applyBorder="1"/>
    <xf numFmtId="0" fontId="5" fillId="0" borderId="0" xfId="0" applyFont="1" applyBorder="1"/>
    <xf numFmtId="165" fontId="5" fillId="0" borderId="1" xfId="0" applyNumberFormat="1" applyFont="1" applyBorder="1"/>
    <xf numFmtId="0" fontId="3" fillId="0" borderId="0" xfId="0" applyFont="1" applyBorder="1"/>
    <xf numFmtId="0" fontId="6" fillId="0" borderId="0" xfId="0" applyFont="1" applyBorder="1"/>
    <xf numFmtId="0" fontId="0" fillId="0" borderId="0" xfId="0" applyFont="1" applyBorder="1"/>
    <xf numFmtId="0" fontId="1" fillId="0" borderId="0" xfId="0" applyFont="1" applyBorder="1"/>
    <xf numFmtId="3" fontId="5" fillId="0" borderId="0" xfId="0" applyNumberFormat="1" applyFont="1" applyBorder="1"/>
    <xf numFmtId="3" fontId="5" fillId="0" borderId="0" xfId="0" applyNumberFormat="1" applyFont="1"/>
    <xf numFmtId="165" fontId="0" fillId="0" borderId="0" xfId="0" applyNumberFormat="1"/>
    <xf numFmtId="0" fontId="3" fillId="0" borderId="1" xfId="0" applyFont="1" applyFill="1" applyBorder="1" applyAlignment="1">
      <alignment wrapText="1"/>
    </xf>
    <xf numFmtId="2" fontId="5" fillId="0" borderId="1" xfId="0" applyNumberFormat="1" applyFont="1" applyBorder="1"/>
    <xf numFmtId="165" fontId="3" fillId="0" borderId="1" xfId="0" applyNumberFormat="1" applyFont="1" applyBorder="1"/>
    <xf numFmtId="0" fontId="0" fillId="0" borderId="0" xfId="0" applyFont="1" applyFill="1" applyBorder="1"/>
    <xf numFmtId="0" fontId="0" fillId="0" borderId="0" xfId="0" applyFont="1"/>
    <xf numFmtId="0" fontId="8" fillId="0" borderId="0" xfId="3" applyFont="1" applyAlignment="1" applyProtection="1"/>
    <xf numFmtId="165" fontId="5" fillId="0" borderId="1" xfId="2" applyNumberFormat="1" applyFont="1" applyBorder="1" applyAlignment="1"/>
  </cellXfs>
  <cellStyles count="4">
    <cellStyle name="Comma" xfId="2" builtinId="3"/>
    <cellStyle name="Hyperlink" xfId="3"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vironment.gov.au/climate-change/climate-science-data/greenhouse-gas-measurement/publications/national-greenhouse-accounts-factors-july-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5"/>
  <sheetViews>
    <sheetView zoomScale="90" zoomScaleNormal="90" workbookViewId="0">
      <selection activeCell="G9" sqref="G9"/>
    </sheetView>
  </sheetViews>
  <sheetFormatPr defaultRowHeight="14.4"/>
  <cols>
    <col min="1" max="1" width="43.33203125" customWidth="1"/>
    <col min="2" max="2" width="22.5546875" customWidth="1"/>
    <col min="3" max="3" width="22.6640625" customWidth="1"/>
    <col min="4" max="4" width="21.77734375" customWidth="1"/>
    <col min="5" max="5" width="34.109375" customWidth="1"/>
    <col min="6" max="6" width="34.109375" style="2" customWidth="1"/>
    <col min="7" max="7" width="22.109375" customWidth="1"/>
    <col min="8" max="8" width="29.21875" customWidth="1"/>
  </cols>
  <sheetData>
    <row r="1" spans="1:8" ht="55.8">
      <c r="A1" s="3" t="s">
        <v>0</v>
      </c>
      <c r="B1" s="4" t="s">
        <v>20</v>
      </c>
      <c r="C1" s="4" t="s">
        <v>32</v>
      </c>
      <c r="D1" s="4" t="s">
        <v>21</v>
      </c>
      <c r="E1" s="4" t="s">
        <v>22</v>
      </c>
      <c r="F1" s="4" t="s">
        <v>23</v>
      </c>
      <c r="G1" s="29" t="s">
        <v>24</v>
      </c>
      <c r="H1" s="4" t="s">
        <v>25</v>
      </c>
    </row>
    <row r="2" spans="1:8">
      <c r="A2" s="5"/>
      <c r="B2" s="5"/>
      <c r="C2" s="7"/>
      <c r="D2" s="7"/>
      <c r="E2" s="7"/>
      <c r="F2" s="7"/>
      <c r="G2" s="7"/>
      <c r="H2" s="7"/>
    </row>
    <row r="3" spans="1:8">
      <c r="A3" s="7" t="s">
        <v>6</v>
      </c>
      <c r="B3" s="35">
        <v>2900</v>
      </c>
      <c r="C3" s="7">
        <v>0</v>
      </c>
      <c r="D3" s="21">
        <f>B3*C3</f>
        <v>0</v>
      </c>
      <c r="E3" s="30">
        <v>4.3</v>
      </c>
      <c r="F3" s="30">
        <v>1.7809999999999999</v>
      </c>
      <c r="G3" s="21">
        <f>(E3-F3)*B3</f>
        <v>7305.1</v>
      </c>
      <c r="H3" s="21">
        <f>D3+G3</f>
        <v>7305.1</v>
      </c>
    </row>
    <row r="4" spans="1:8">
      <c r="A4" s="7" t="s">
        <v>3</v>
      </c>
      <c r="B4" s="8">
        <v>1812.5</v>
      </c>
      <c r="C4" s="7">
        <v>0.6</v>
      </c>
      <c r="D4" s="21">
        <f t="shared" ref="D4:D9" si="0">B4*C4</f>
        <v>1087.5</v>
      </c>
      <c r="E4" s="30">
        <v>0.41399999999999998</v>
      </c>
      <c r="F4" s="30">
        <v>3.9E-2</v>
      </c>
      <c r="G4" s="21">
        <f t="shared" ref="G4:G9" si="1">(E4-F4)*B4</f>
        <v>679.6875</v>
      </c>
      <c r="H4" s="21">
        <f t="shared" ref="H4:H9" si="2">D4+G4</f>
        <v>1767.1875</v>
      </c>
    </row>
    <row r="5" spans="1:8">
      <c r="A5" s="7" t="s">
        <v>7</v>
      </c>
      <c r="B5" s="8">
        <v>725</v>
      </c>
      <c r="C5" s="7">
        <v>1.8</v>
      </c>
      <c r="D5" s="21">
        <f t="shared" si="0"/>
        <v>1305</v>
      </c>
      <c r="E5" s="30">
        <v>22.31</v>
      </c>
      <c r="F5" s="30">
        <v>0.152</v>
      </c>
      <c r="G5" s="21">
        <f t="shared" si="1"/>
        <v>16064.549999999997</v>
      </c>
      <c r="H5" s="21">
        <f t="shared" si="2"/>
        <v>17369.549999999996</v>
      </c>
    </row>
    <row r="6" spans="1:8">
      <c r="A6" s="7" t="s">
        <v>8</v>
      </c>
      <c r="B6" s="8">
        <v>362.5</v>
      </c>
      <c r="C6" s="7">
        <v>0</v>
      </c>
      <c r="D6" s="21">
        <f t="shared" si="0"/>
        <v>0</v>
      </c>
      <c r="E6" s="30">
        <v>3.1160000000000001</v>
      </c>
      <c r="F6" s="30">
        <v>0.65600000000000003</v>
      </c>
      <c r="G6" s="21">
        <f t="shared" si="1"/>
        <v>891.75</v>
      </c>
      <c r="H6" s="21">
        <f t="shared" si="2"/>
        <v>891.75</v>
      </c>
    </row>
    <row r="7" spans="1:8">
      <c r="A7" s="7" t="s">
        <v>9</v>
      </c>
      <c r="B7" s="8">
        <v>362.5</v>
      </c>
      <c r="C7" s="7">
        <v>2.9</v>
      </c>
      <c r="D7" s="21">
        <f t="shared" si="0"/>
        <v>1051.25</v>
      </c>
      <c r="E7" s="30">
        <v>0.87</v>
      </c>
      <c r="F7" s="30">
        <v>0.79400000000000004</v>
      </c>
      <c r="G7" s="21">
        <f t="shared" si="1"/>
        <v>27.549999999999983</v>
      </c>
      <c r="H7" s="21">
        <f t="shared" si="2"/>
        <v>1078.8</v>
      </c>
    </row>
    <row r="8" spans="1:8">
      <c r="A8" s="7" t="s">
        <v>10</v>
      </c>
      <c r="B8" s="8">
        <v>725</v>
      </c>
      <c r="C8" s="7">
        <v>0</v>
      </c>
      <c r="D8" s="21">
        <f t="shared" si="0"/>
        <v>0</v>
      </c>
      <c r="E8" s="30">
        <v>0.24099999999999999</v>
      </c>
      <c r="F8" s="30">
        <v>3.2200000000000002E-3</v>
      </c>
      <c r="G8" s="21">
        <f t="shared" si="1"/>
        <v>172.3905</v>
      </c>
      <c r="H8" s="21">
        <f t="shared" si="2"/>
        <v>172.3905</v>
      </c>
    </row>
    <row r="9" spans="1:8">
      <c r="A9" s="7" t="s">
        <v>13</v>
      </c>
      <c r="B9" s="8">
        <v>362.5</v>
      </c>
      <c r="C9" s="7">
        <v>1.8</v>
      </c>
      <c r="D9" s="21">
        <f t="shared" si="0"/>
        <v>652.5</v>
      </c>
      <c r="E9" s="30">
        <v>22.3</v>
      </c>
      <c r="F9" s="30">
        <v>0.152</v>
      </c>
      <c r="G9" s="21">
        <f t="shared" si="1"/>
        <v>8028.65</v>
      </c>
      <c r="H9" s="21">
        <f t="shared" si="2"/>
        <v>8681.15</v>
      </c>
    </row>
    <row r="10" spans="1:8">
      <c r="A10" s="7"/>
      <c r="B10" s="7"/>
      <c r="C10" s="7"/>
      <c r="D10" s="7"/>
      <c r="E10" s="10"/>
      <c r="F10" s="7"/>
      <c r="G10" s="7"/>
      <c r="H10" s="7"/>
    </row>
    <row r="11" spans="1:8">
      <c r="A11" s="3" t="s">
        <v>2</v>
      </c>
      <c r="B11" s="31">
        <f>SUM(B3:B10)</f>
        <v>7250</v>
      </c>
      <c r="C11" s="3"/>
      <c r="D11" s="31">
        <f>SUM(D3:D10)</f>
        <v>4096.25</v>
      </c>
      <c r="E11" s="13"/>
      <c r="F11" s="3"/>
      <c r="G11" s="31">
        <f>SUM(G3:G10)</f>
        <v>33169.678</v>
      </c>
      <c r="H11" s="31">
        <f>SUM(H3:H10)</f>
        <v>37265.927999999993</v>
      </c>
    </row>
    <row r="12" spans="1:8">
      <c r="A12" s="3"/>
      <c r="B12" s="7"/>
      <c r="C12" s="7"/>
      <c r="D12" s="7"/>
      <c r="E12" s="10"/>
      <c r="F12" s="7"/>
      <c r="G12" s="7"/>
      <c r="H12" s="7"/>
    </row>
    <row r="14" spans="1:8">
      <c r="A14" s="25" t="s">
        <v>12</v>
      </c>
      <c r="B14" s="24"/>
      <c r="C14" s="24"/>
      <c r="D14" s="24"/>
    </row>
    <row r="15" spans="1:8">
      <c r="A15" s="24" t="s">
        <v>14</v>
      </c>
      <c r="B15" s="24"/>
      <c r="C15" s="24"/>
      <c r="D15" s="24"/>
    </row>
    <row r="16" spans="1:8">
      <c r="A16" s="24" t="s">
        <v>28</v>
      </c>
      <c r="B16" s="24"/>
      <c r="C16" s="24"/>
      <c r="D16" s="24"/>
    </row>
    <row r="17" spans="1:4" s="2" customFormat="1">
      <c r="A17" s="34" t="s">
        <v>18</v>
      </c>
      <c r="B17" s="24"/>
      <c r="C17" s="24"/>
      <c r="D17" s="24"/>
    </row>
    <row r="18" spans="1:4" s="2" customFormat="1">
      <c r="A18" s="32" t="s">
        <v>19</v>
      </c>
      <c r="B18" s="24"/>
      <c r="C18" s="24"/>
      <c r="D18" s="24"/>
    </row>
    <row r="19" spans="1:4">
      <c r="A19" s="24"/>
      <c r="B19" s="24"/>
      <c r="C19" s="24"/>
      <c r="D19" s="24"/>
    </row>
    <row r="20" spans="1:4">
      <c r="A20" s="2" t="s">
        <v>29</v>
      </c>
    </row>
    <row r="21" spans="1:4">
      <c r="A21" s="2" t="s">
        <v>30</v>
      </c>
    </row>
    <row r="22" spans="1:4">
      <c r="A22" s="33" t="s">
        <v>15</v>
      </c>
    </row>
    <row r="23" spans="1:4">
      <c r="A23" s="33" t="s">
        <v>16</v>
      </c>
    </row>
    <row r="24" spans="1:4">
      <c r="A24" s="2" t="s">
        <v>31</v>
      </c>
    </row>
    <row r="25" spans="1:4">
      <c r="A25" s="33" t="s">
        <v>17</v>
      </c>
    </row>
  </sheetData>
  <hyperlinks>
    <hyperlink ref="A17" r:id="rId1"/>
  </hyperlinks>
  <pageMargins left="0.7" right="0.7" top="0.75" bottom="0.75" header="0.3" footer="0.3"/>
  <pageSetup paperSize="9" orientation="portrait" horizontalDpi="0" verticalDpi="0" copies="0" r:id="rId2"/>
</worksheet>
</file>

<file path=xl/worksheets/sheet2.xml><?xml version="1.0" encoding="utf-8"?>
<worksheet xmlns="http://schemas.openxmlformats.org/spreadsheetml/2006/main" xmlns:r="http://schemas.openxmlformats.org/officeDocument/2006/relationships">
  <dimension ref="A1:G22"/>
  <sheetViews>
    <sheetView tabSelected="1" workbookViewId="0">
      <selection activeCell="B25" sqref="B25"/>
    </sheetView>
  </sheetViews>
  <sheetFormatPr defaultRowHeight="14.4"/>
  <cols>
    <col min="1" max="1" width="43.44140625" customWidth="1"/>
    <col min="2" max="2" width="31.21875" style="2" customWidth="1"/>
    <col min="3" max="3" width="10.5546875" customWidth="1"/>
    <col min="4" max="4" width="22" customWidth="1"/>
    <col min="5" max="5" width="30.88671875" customWidth="1"/>
    <col min="6" max="6" width="20.6640625" style="2" customWidth="1"/>
  </cols>
  <sheetData>
    <row r="1" spans="1:7" ht="42">
      <c r="A1" s="3" t="s">
        <v>0</v>
      </c>
      <c r="B1" s="4" t="s">
        <v>4</v>
      </c>
      <c r="C1" s="3" t="s">
        <v>5</v>
      </c>
      <c r="D1" s="4" t="s">
        <v>26</v>
      </c>
      <c r="E1" s="4" t="s">
        <v>27</v>
      </c>
      <c r="F1" s="14"/>
      <c r="G1" s="15"/>
    </row>
    <row r="2" spans="1:7" s="2" customFormat="1">
      <c r="A2" s="5" t="s">
        <v>1</v>
      </c>
      <c r="B2" s="5"/>
      <c r="C2" s="6"/>
      <c r="D2" s="4"/>
      <c r="E2" s="4"/>
      <c r="F2" s="14"/>
      <c r="G2" s="15"/>
    </row>
    <row r="3" spans="1:7" s="1" customFormat="1">
      <c r="A3" s="7" t="s">
        <v>6</v>
      </c>
      <c r="B3" s="8">
        <v>58000</v>
      </c>
      <c r="C3" s="6">
        <v>0.4</v>
      </c>
      <c r="D3" s="9">
        <f>B3*C3</f>
        <v>23200</v>
      </c>
      <c r="E3" s="21">
        <f>D3/8</f>
        <v>2900</v>
      </c>
      <c r="F3" s="16"/>
      <c r="G3" s="15"/>
    </row>
    <row r="4" spans="1:7">
      <c r="A4" s="7" t="s">
        <v>3</v>
      </c>
      <c r="B4" s="8">
        <v>58000</v>
      </c>
      <c r="C4" s="6">
        <v>0.25</v>
      </c>
      <c r="D4" s="9">
        <f t="shared" ref="D4:D9" si="0">B4*C4</f>
        <v>14500</v>
      </c>
      <c r="E4" s="21">
        <f t="shared" ref="E4:E9" si="1">D4/8</f>
        <v>1812.5</v>
      </c>
      <c r="F4" s="16"/>
      <c r="G4" s="15"/>
    </row>
    <row r="5" spans="1:7">
      <c r="A5" s="7" t="s">
        <v>7</v>
      </c>
      <c r="B5" s="8">
        <v>58000</v>
      </c>
      <c r="C5" s="6">
        <v>0.1</v>
      </c>
      <c r="D5" s="9">
        <f t="shared" si="0"/>
        <v>5800</v>
      </c>
      <c r="E5" s="21">
        <f t="shared" si="1"/>
        <v>725</v>
      </c>
      <c r="F5" s="16"/>
      <c r="G5" s="15"/>
    </row>
    <row r="6" spans="1:7">
      <c r="A6" s="7" t="s">
        <v>8</v>
      </c>
      <c r="B6" s="8">
        <v>58000</v>
      </c>
      <c r="C6" s="6">
        <v>0.05</v>
      </c>
      <c r="D6" s="9">
        <f t="shared" si="0"/>
        <v>2900</v>
      </c>
      <c r="E6" s="21">
        <f t="shared" si="1"/>
        <v>362.5</v>
      </c>
      <c r="F6" s="16"/>
      <c r="G6" s="15"/>
    </row>
    <row r="7" spans="1:7">
      <c r="A7" s="7" t="s">
        <v>9</v>
      </c>
      <c r="B7" s="8">
        <v>58000</v>
      </c>
      <c r="C7" s="6">
        <v>0.05</v>
      </c>
      <c r="D7" s="9">
        <f t="shared" si="0"/>
        <v>2900</v>
      </c>
      <c r="E7" s="21">
        <f t="shared" si="1"/>
        <v>362.5</v>
      </c>
      <c r="F7" s="16"/>
      <c r="G7" s="15"/>
    </row>
    <row r="8" spans="1:7">
      <c r="A8" s="7" t="s">
        <v>10</v>
      </c>
      <c r="B8" s="8">
        <v>58000</v>
      </c>
      <c r="C8" s="6">
        <v>0.1</v>
      </c>
      <c r="D8" s="9">
        <f t="shared" si="0"/>
        <v>5800</v>
      </c>
      <c r="E8" s="21">
        <f t="shared" si="1"/>
        <v>725</v>
      </c>
      <c r="F8" s="16"/>
      <c r="G8" s="15"/>
    </row>
    <row r="9" spans="1:7" s="1" customFormat="1">
      <c r="A9" s="7" t="s">
        <v>11</v>
      </c>
      <c r="B9" s="8">
        <v>58000</v>
      </c>
      <c r="C9" s="6">
        <v>0.05</v>
      </c>
      <c r="D9" s="9">
        <f t="shared" si="0"/>
        <v>2900</v>
      </c>
      <c r="E9" s="21">
        <f t="shared" si="1"/>
        <v>362.5</v>
      </c>
      <c r="F9" s="16"/>
      <c r="G9" s="15"/>
    </row>
    <row r="10" spans="1:7" s="2" customFormat="1">
      <c r="A10" s="7"/>
      <c r="B10" s="7"/>
      <c r="C10" s="6"/>
      <c r="D10" s="10"/>
      <c r="E10" s="10"/>
      <c r="F10" s="17"/>
      <c r="G10" s="15"/>
    </row>
    <row r="11" spans="1:7">
      <c r="A11" s="3" t="s">
        <v>2</v>
      </c>
      <c r="B11" s="3"/>
      <c r="C11" s="11">
        <f>SUM(C3:C10)</f>
        <v>1</v>
      </c>
      <c r="D11" s="12">
        <f>SUM(D3:D10)</f>
        <v>58000</v>
      </c>
      <c r="E11" s="12">
        <f>SUM(E3:E9)</f>
        <v>7250</v>
      </c>
      <c r="F11" s="18"/>
      <c r="G11" s="15"/>
    </row>
    <row r="12" spans="1:7" s="2" customFormat="1">
      <c r="A12" s="3"/>
      <c r="B12" s="3"/>
      <c r="C12" s="3"/>
      <c r="D12" s="13"/>
      <c r="E12" s="13"/>
      <c r="F12" s="19"/>
      <c r="G12" s="15"/>
    </row>
    <row r="13" spans="1:7" s="2" customFormat="1">
      <c r="A13" s="22"/>
      <c r="B13" s="22"/>
      <c r="C13" s="22"/>
      <c r="D13" s="19"/>
      <c r="E13" s="19"/>
      <c r="F13" s="19"/>
      <c r="G13" s="15"/>
    </row>
    <row r="14" spans="1:7" s="2" customFormat="1">
      <c r="A14" s="20" t="s">
        <v>33</v>
      </c>
      <c r="B14" s="22"/>
      <c r="C14" s="22"/>
      <c r="D14" s="19"/>
      <c r="E14" s="17"/>
      <c r="F14" s="19"/>
      <c r="G14" s="15"/>
    </row>
    <row r="15" spans="1:7">
      <c r="A15" s="23"/>
      <c r="B15" s="23"/>
      <c r="C15" s="20"/>
      <c r="D15" s="20"/>
      <c r="E15" s="26"/>
      <c r="F15" s="20"/>
      <c r="G15" s="15"/>
    </row>
    <row r="16" spans="1:7">
      <c r="A16" s="15"/>
      <c r="B16" s="15"/>
      <c r="C16" s="15"/>
      <c r="D16" s="15"/>
      <c r="E16" s="26"/>
      <c r="F16" s="15"/>
      <c r="G16" s="15"/>
    </row>
    <row r="17" spans="5:5">
      <c r="E17" s="27"/>
    </row>
    <row r="18" spans="5:5">
      <c r="E18" s="27"/>
    </row>
    <row r="19" spans="5:5">
      <c r="E19" s="27"/>
    </row>
    <row r="20" spans="5:5">
      <c r="E20" s="27"/>
    </row>
    <row r="22" spans="5:5">
      <c r="E22" s="28"/>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Green Shed saved emissions</vt:lpstr>
      <vt:lpstr>Green Shed activity data</vt:lpstr>
      <vt:lpstr>'Green Shed activity data'!Print_Area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2019-10-06T23:09:52Z</dcterms:modified>
</cp:coreProperties>
</file>